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4\I TRIM 2025\"/>
    </mc:Choice>
  </mc:AlternateContent>
  <bookViews>
    <workbookView xWindow="0" yWindow="0" windowWidth="21600" windowHeight="9285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compl'!$A$1:$V$140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1" i="1" l="1"/>
  <c r="B131" i="1" s="1"/>
  <c r="C131" i="1" s="1"/>
  <c r="R116" i="1"/>
  <c r="Q116" i="1"/>
  <c r="N116" i="1"/>
  <c r="K116" i="1"/>
  <c r="J116" i="1"/>
  <c r="G116" i="1"/>
  <c r="D116" i="1"/>
  <c r="C116" i="1"/>
  <c r="B116" i="1"/>
  <c r="U115" i="1"/>
  <c r="Q115" i="1"/>
  <c r="O115" i="1"/>
  <c r="N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O107" i="1"/>
  <c r="N107" i="1"/>
  <c r="M107" i="1"/>
  <c r="K107" i="1"/>
  <c r="J107" i="1"/>
  <c r="H107" i="1"/>
  <c r="G107" i="1"/>
  <c r="D107" i="1"/>
  <c r="C107" i="1"/>
  <c r="B107" i="1"/>
  <c r="U106" i="1"/>
  <c r="U108" i="1" s="1"/>
  <c r="Q106" i="1"/>
  <c r="Q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2" i="1"/>
  <c r="H102" i="1"/>
  <c r="S101" i="1"/>
  <c r="H101" i="1"/>
  <c r="S100" i="1"/>
  <c r="H100" i="1"/>
  <c r="S99" i="1"/>
  <c r="H99" i="1"/>
  <c r="S98" i="1"/>
  <c r="H98" i="1"/>
  <c r="S97" i="1"/>
  <c r="S107" i="1" s="1"/>
  <c r="H97" i="1"/>
  <c r="S93" i="1"/>
  <c r="H93" i="1"/>
  <c r="S92" i="1"/>
  <c r="H92" i="1"/>
  <c r="S91" i="1"/>
  <c r="H91" i="1"/>
  <c r="S90" i="1"/>
  <c r="H90" i="1"/>
  <c r="S89" i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U75" i="1"/>
  <c r="M75" i="1"/>
  <c r="S75" i="1" s="1"/>
  <c r="H75" i="1"/>
  <c r="S74" i="1"/>
  <c r="H74" i="1"/>
  <c r="S73" i="1"/>
  <c r="M73" i="1"/>
  <c r="H73" i="1"/>
  <c r="Q71" i="1"/>
  <c r="O71" i="1"/>
  <c r="N71" i="1"/>
  <c r="K71" i="1"/>
  <c r="J71" i="1"/>
  <c r="H71" i="1"/>
  <c r="G71" i="1"/>
  <c r="D71" i="1"/>
  <c r="C71" i="1"/>
  <c r="B71" i="1"/>
  <c r="Q70" i="1"/>
  <c r="Q72" i="1" s="1"/>
  <c r="O70" i="1"/>
  <c r="O72" i="1" s="1"/>
  <c r="N70" i="1"/>
  <c r="N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6" i="1"/>
  <c r="H66" i="1"/>
  <c r="U65" i="1"/>
  <c r="M65" i="1"/>
  <c r="S65" i="1" s="1"/>
  <c r="H65" i="1"/>
  <c r="S64" i="1"/>
  <c r="H64" i="1"/>
  <c r="U63" i="1"/>
  <c r="M63" i="1"/>
  <c r="S63" i="1" s="1"/>
  <c r="H63" i="1"/>
  <c r="S62" i="1"/>
  <c r="H62" i="1"/>
  <c r="U61" i="1"/>
  <c r="U71" i="1" s="1"/>
  <c r="M61" i="1"/>
  <c r="H61" i="1"/>
  <c r="S57" i="1"/>
  <c r="H57" i="1"/>
  <c r="U56" i="1"/>
  <c r="M56" i="1"/>
  <c r="S56" i="1" s="1"/>
  <c r="H56" i="1"/>
  <c r="S55" i="1"/>
  <c r="H55" i="1"/>
  <c r="U54" i="1"/>
  <c r="M54" i="1"/>
  <c r="S54" i="1" s="1"/>
  <c r="H54" i="1"/>
  <c r="U53" i="1"/>
  <c r="M53" i="1"/>
  <c r="S53" i="1" s="1"/>
  <c r="S70" i="1" s="1"/>
  <c r="H53" i="1"/>
  <c r="H70" i="1" s="1"/>
  <c r="H72" i="1" s="1"/>
  <c r="S52" i="1"/>
  <c r="H52" i="1"/>
  <c r="U51" i="1"/>
  <c r="M51" i="1"/>
  <c r="S51" i="1" s="1"/>
  <c r="H51" i="1"/>
  <c r="S50" i="1"/>
  <c r="H50" i="1"/>
  <c r="U49" i="1"/>
  <c r="M49" i="1"/>
  <c r="S49" i="1" s="1"/>
  <c r="H49" i="1"/>
  <c r="U48" i="1"/>
  <c r="M48" i="1"/>
  <c r="S48" i="1" s="1"/>
  <c r="H48" i="1"/>
  <c r="U47" i="1"/>
  <c r="M47" i="1"/>
  <c r="S47" i="1" s="1"/>
  <c r="H47" i="1"/>
  <c r="U46" i="1"/>
  <c r="M46" i="1"/>
  <c r="S46" i="1" s="1"/>
  <c r="H46" i="1"/>
  <c r="U45" i="1"/>
  <c r="M45" i="1"/>
  <c r="S45" i="1" s="1"/>
  <c r="H45" i="1"/>
  <c r="U44" i="1"/>
  <c r="M44" i="1"/>
  <c r="S44" i="1" s="1"/>
  <c r="H44" i="1"/>
  <c r="U43" i="1"/>
  <c r="M43" i="1"/>
  <c r="S43" i="1" s="1"/>
  <c r="H43" i="1"/>
  <c r="U41" i="1"/>
  <c r="U116" i="1" s="1"/>
  <c r="O41" i="1"/>
  <c r="O116" i="1" s="1"/>
  <c r="M41" i="1"/>
  <c r="M116" i="1" s="1"/>
  <c r="H41" i="1"/>
  <c r="S40" i="1"/>
  <c r="H40" i="1"/>
  <c r="H116" i="1" s="1"/>
  <c r="M39" i="1"/>
  <c r="H39" i="1"/>
  <c r="H115" i="1" s="1"/>
  <c r="Q37" i="1"/>
  <c r="N37" i="1"/>
  <c r="K37" i="1"/>
  <c r="J37" i="1"/>
  <c r="G37" i="1"/>
  <c r="D37" i="1"/>
  <c r="C37" i="1"/>
  <c r="B37" i="1"/>
  <c r="U36" i="1"/>
  <c r="U38" i="1" s="1"/>
  <c r="Q36" i="1"/>
  <c r="Q38" i="1" s="1"/>
  <c r="Q112" i="1" s="1"/>
  <c r="N36" i="1"/>
  <c r="N38" i="1" s="1"/>
  <c r="N112" i="1" s="1"/>
  <c r="K36" i="1"/>
  <c r="K38" i="1" s="1"/>
  <c r="K112" i="1" s="1"/>
  <c r="J36" i="1"/>
  <c r="G36" i="1"/>
  <c r="G38" i="1" s="1"/>
  <c r="D36" i="1"/>
  <c r="D38" i="1" s="1"/>
  <c r="D112" i="1" s="1"/>
  <c r="C36" i="1"/>
  <c r="C38" i="1" s="1"/>
  <c r="B36" i="1"/>
  <c r="B38" i="1" s="1"/>
  <c r="B112" i="1" s="1"/>
  <c r="S32" i="1"/>
  <c r="H32" i="1"/>
  <c r="S31" i="1"/>
  <c r="H31" i="1"/>
  <c r="S30" i="1"/>
  <c r="H30" i="1"/>
  <c r="S29" i="1"/>
  <c r="H29" i="1"/>
  <c r="U28" i="1"/>
  <c r="O28" i="1"/>
  <c r="M28" i="1"/>
  <c r="M37" i="1" s="1"/>
  <c r="H28" i="1"/>
  <c r="U27" i="1"/>
  <c r="O27" i="1"/>
  <c r="O37" i="1" s="1"/>
  <c r="M27" i="1"/>
  <c r="S27" i="1" s="1"/>
  <c r="H27" i="1"/>
  <c r="S26" i="1"/>
  <c r="H26" i="1"/>
  <c r="U25" i="1"/>
  <c r="U37" i="1" s="1"/>
  <c r="S25" i="1"/>
  <c r="M25" i="1"/>
  <c r="H25" i="1"/>
  <c r="S21" i="1"/>
  <c r="H21" i="1"/>
  <c r="S20" i="1"/>
  <c r="H20" i="1"/>
  <c r="U19" i="1"/>
  <c r="O19" i="1"/>
  <c r="M19" i="1"/>
  <c r="S19" i="1" s="1"/>
  <c r="H19" i="1"/>
  <c r="S18" i="1"/>
  <c r="H18" i="1"/>
  <c r="S17" i="1"/>
  <c r="M17" i="1"/>
  <c r="H17" i="1"/>
  <c r="S16" i="1"/>
  <c r="H16" i="1"/>
  <c r="O15" i="1"/>
  <c r="O36" i="1" s="1"/>
  <c r="M15" i="1"/>
  <c r="H15" i="1"/>
  <c r="H36" i="1" s="1"/>
  <c r="M14" i="1"/>
  <c r="S14" i="1" s="1"/>
  <c r="H14" i="1"/>
  <c r="S13" i="1"/>
  <c r="M13" i="1"/>
  <c r="H13" i="1"/>
  <c r="M12" i="1"/>
  <c r="S12" i="1" s="1"/>
  <c r="H12" i="1"/>
  <c r="O11" i="1"/>
  <c r="M11" i="1"/>
  <c r="S11" i="1" s="1"/>
  <c r="H11" i="1"/>
  <c r="S10" i="1"/>
  <c r="M10" i="1"/>
  <c r="H10" i="1"/>
  <c r="M9" i="1"/>
  <c r="S9" i="1" s="1"/>
  <c r="H9" i="1"/>
  <c r="S8" i="1"/>
  <c r="M8" i="1"/>
  <c r="H8" i="1"/>
  <c r="U7" i="1"/>
  <c r="O7" i="1"/>
  <c r="M7" i="1"/>
  <c r="S7" i="1" s="1"/>
  <c r="H7" i="1"/>
  <c r="B4" i="1"/>
  <c r="J2" i="1"/>
  <c r="C130" i="1" s="1"/>
  <c r="E2" i="1"/>
  <c r="B2" i="1"/>
  <c r="B1" i="1"/>
  <c r="H38" i="1" l="1"/>
  <c r="H112" i="1" s="1"/>
  <c r="M36" i="1"/>
  <c r="M38" i="1" s="1"/>
  <c r="H37" i="1"/>
  <c r="C112" i="1"/>
  <c r="G112" i="1"/>
  <c r="J38" i="1"/>
  <c r="J112" i="1" s="1"/>
  <c r="S39" i="1"/>
  <c r="S115" i="1" s="1"/>
  <c r="M115" i="1"/>
  <c r="S106" i="1"/>
  <c r="S108" i="1" s="1"/>
  <c r="O38" i="1"/>
  <c r="O112" i="1" s="1"/>
  <c r="S28" i="1"/>
  <c r="S37" i="1" s="1"/>
  <c r="U70" i="1"/>
  <c r="U72" i="1" s="1"/>
  <c r="U112" i="1" s="1"/>
  <c r="M71" i="1"/>
  <c r="S61" i="1"/>
  <c r="S71" i="1" s="1"/>
  <c r="S72" i="1" s="1"/>
  <c r="M70" i="1"/>
  <c r="M72" i="1" s="1"/>
  <c r="S15" i="1"/>
  <c r="S36" i="1" s="1"/>
  <c r="S41" i="1"/>
  <c r="S116" i="1" s="1"/>
  <c r="S38" i="1" l="1"/>
  <c r="S112" i="1" s="1"/>
  <c r="S129" i="1" s="1"/>
  <c r="M112" i="1"/>
</calcChain>
</file>

<file path=xl/sharedStrings.xml><?xml version="1.0" encoding="utf-8"?>
<sst xmlns="http://schemas.openxmlformats.org/spreadsheetml/2006/main" count="281" uniqueCount="236">
  <si>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</si>
  <si>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</si>
  <si>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</si>
  <si>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</si>
  <si>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</si>
  <si>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</si>
  <si>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</si>
  <si>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</si>
  <si>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</si>
  <si>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</si>
  <si>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</si>
  <si>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</si>
  <si>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</si>
  <si>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</si>
  <si>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</si>
  <si>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</si>
  <si>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</si>
  <si>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</si>
  <si>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</si>
  <si>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</si>
  <si>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</si>
  <si>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</si>
  <si>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</si>
  <si>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</si>
  <si>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</si>
  <si>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</si>
  <si>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</si>
  <si>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</si>
  <si>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</si>
  <si>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</si>
  <si>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</si>
  <si>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</si>
  <si>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</si>
  <si>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</si>
  <si>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</si>
  <si>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</si>
  <si>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</si>
  <si>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</si>
  <si>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</si>
  <si>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</si>
  <si>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</si>
  <si>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</si>
  <si>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</si>
  <si>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</si>
  <si>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</si>
  <si>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2025 - COMPARTO - al netto di oneri ed irap</t>
  </si>
  <si>
    <t>COMPL_TD.COMP.12A</t>
  </si>
  <si>
    <t>ELEMENTO PEREQUATIVO -  CCNL 2016/2018 - ART. 78 - al netto  di oneri sociali ed irap</t>
  </si>
  <si>
    <t>COMPL_TD.COMP.13</t>
  </si>
  <si>
    <t>RISORSE IN APPLICAZIONE DELL’ART. 3 DECRETO-LEGGE 18 OTTOBRE 2023, 145 “ANTICIPO RINNOVI CONTRATTI PUBBLICI - COMPARTO - al netto di oneri ed irap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</si>
  <si>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</si>
  <si>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</si>
  <si>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</si>
  <si>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</si>
  <si>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</si>
  <si>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</si>
  <si>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</si>
  <si>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</si>
  <si>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2025 -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</si>
  <si>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</si>
  <si>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</si>
  <si>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</si>
  <si>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</si>
  <si>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</si>
  <si>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</si>
  <si>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</si>
  <si>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</si>
  <si>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</si>
  <si>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ONERI SOCIALI - RISORSE IN APPLICAZIONE DELL’ART. 3 DECRETO-LEGGE 18 OTTOBRE 2023, 145 “ANTICIPO RINNOVI CONTRATTI PUBBLICI - COMPARTO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</si>
  <si>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</si>
  <si>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</si>
  <si>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</si>
  <si>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</si>
  <si>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</si>
  <si>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</si>
  <si>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</si>
  <si>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</si>
  <si>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</si>
  <si>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</si>
  <si>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</si>
  <si>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</si>
  <si>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</si>
  <si>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</si>
  <si>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2025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</si>
  <si>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</si>
  <si>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</si>
  <si>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</si>
  <si>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</si>
  <si>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</si>
  <si>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</si>
  <si>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</si>
  <si>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</si>
  <si>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</si>
  <si>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</si>
  <si>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</si>
  <si>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</si>
  <si>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</si>
  <si>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</si>
  <si>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</si>
  <si>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</si>
  <si>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</si>
  <si>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</si>
  <si>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</si>
  <si>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</si>
  <si>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</si>
  <si>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</si>
  <si>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</si>
  <si>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2024 - AREA SANITA' DIRIGENZA - al netto di oneri ed irap</t>
  </si>
  <si>
    <t>COMPL_TD.DIRMV.13</t>
  </si>
  <si>
    <t>INDENNITA' DI VACANZA CONTRATTUALE - TRIENNIO CCNL 2022/2024  competenza 2025 - AREA SANITA' DIRIGENZA - al netto di oneri ed irap</t>
  </si>
  <si>
    <t>COMPL_TD.DIRMV.14</t>
  </si>
  <si>
    <t>RISORSE IN APPLICAZIONE DELL’ART. 3 DECRETO-LEGGE 18 OTTOBRE 2023, 145 “ANTICIPO RINNOVI CONTRATTI PUBBLICI - AREA SANITA' DIRIGENZA - al netto di oneri ed irap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</si>
  <si>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</si>
  <si>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</si>
  <si>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</si>
  <si>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</si>
  <si>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</si>
  <si>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</si>
  <si>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2024 -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</si>
  <si>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</si>
  <si>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</si>
  <si>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</si>
  <si>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</si>
  <si>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2025 - AREA SANITA’ DIRIGENZA</t>
  </si>
  <si>
    <t>COMPL_TD.DIRMV.23</t>
  </si>
  <si>
    <t>ONERI SOCIALI - RISORSE IN APPLICAZIONE DELL’ART. 3 DECRETO-LEGGE 18 OTTOBRE 2023, 145 “ANTICIPO RINNOVI CONTRATTI PUBBLICI - AREA SANITA' DIRIGENZA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</si>
  <si>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</si>
  <si>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</si>
  <si>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</si>
  <si>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</si>
  <si>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</si>
  <si>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</si>
  <si>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</si>
  <si>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</si>
  <si>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</si>
  <si>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</si>
  <si>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</si>
  <si>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2024 (AREA SANITA' DIRIGENZA)</t>
  </si>
  <si>
    <t>COMPL_TD.DIRMV.32</t>
  </si>
  <si>
    <t>IRAP Ind. Vac. Contrattuale Triennio 2022/2024 competenza 2025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</si>
  <si>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</si>
  <si>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</si>
  <si>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</si>
  <si>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</si>
  <si>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</si>
  <si>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</si>
  <si>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</si>
  <si>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</si>
  <si>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</si>
  <si>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</si>
  <si>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</si>
  <si>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</si>
  <si>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</si>
  <si>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</si>
  <si>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</si>
  <si>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</si>
  <si>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</si>
  <si>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</si>
  <si>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</si>
  <si>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</si>
  <si>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</si>
  <si>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</si>
  <si>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</si>
  <si>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</si>
  <si>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</si>
  <si>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</si>
  <si>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</si>
  <si>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2024 - al netto di oneri ed irap</t>
  </si>
  <si>
    <t>COMPL_TD.DIRSPTA.15</t>
  </si>
  <si>
    <t>INDENNITA' DI VACANZA CONTRATTUALE - DIRIGENZA PTA TRIENNIO CCNL 2022/2024  competenza 2025 - al netto di oneri ed irap</t>
  </si>
  <si>
    <t>COMPL_TD.DIRSPTA.16</t>
  </si>
  <si>
    <t>RISORSE IN APPLICAZIONE DELL’ART. 3 DECRETO-LEGGE 18 OTTOBRE 2023, 145 “ANTICIPO RINNOVI CONTRATTI PUBBLICI - DIRIGENZA PTA - al netto di oneri ed irap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</si>
  <si>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</si>
  <si>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</si>
  <si>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</si>
  <si>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</si>
  <si>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</si>
  <si>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</si>
  <si>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2024 -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</si>
  <si>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</si>
  <si>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</si>
  <si>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</si>
  <si>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</si>
  <si>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2025 - DIRIGENZA PTA </t>
  </si>
  <si>
    <t>COMPL_TD.DIRSPTA.25</t>
  </si>
  <si>
    <t>ONERI SOCIALI - RISORSE IN APPLICAZIONE DELL’ART. 3 DECRETO-LEGGE 18 OTTOBRE 2023, 145 “ANTICIPO RINNOVI CONTRATTI PUBBLICI - DIRIGENZA PTA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</si>
  <si>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</si>
  <si>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</si>
  <si>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</si>
  <si>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</si>
  <si>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</si>
  <si>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</si>
  <si>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</si>
  <si>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</si>
  <si>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</si>
  <si>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</si>
  <si>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</si>
  <si>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2024 (Dir. PTA)</t>
  </si>
  <si>
    <t>COMPL_TD.DIRSPTA.34</t>
  </si>
  <si>
    <t>IRAP Ind. Vac. Contrattuale Triennio 2022/2024 competenza 2025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</si>
  <si>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</si>
  <si>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</si>
  <si>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</si>
  <si>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</si>
  <si>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</si>
  <si>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</si>
  <si>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</si>
  <si>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2022/2024 competenza 2025</t>
  </si>
  <si>
    <t>COMPL_TD.TOT.4A</t>
  </si>
  <si>
    <t>DI  CUI IRAP ELEMENTO PEREQUATIVO (AREA COMPARTO)</t>
  </si>
  <si>
    <t>COMPL_TD.TOT.5</t>
  </si>
  <si>
    <t>Di Cui IRAP di col "E" e "L" voce "D.L. 18.10.2023 n. 145 art 3 - Anticipo Rinnovi Contratti pubblici" (area del COMPARTO)</t>
  </si>
  <si>
    <t>COMPL_TD.TOT.4B</t>
  </si>
  <si>
    <t>Di Cui IRAP di col "E"e "L" voce "D.L. 18.10.2023 n. 145 art 3 - Anticipo Rinnovi Contratti pubblici" (area AREA SANITA’ DIRIGENZA)</t>
  </si>
  <si>
    <t>COMPL_TD.TOT.4C</t>
  </si>
  <si>
    <t>Di Cui IRAP di col "E"e "L" voce "D.L. 18.10.2023 n. 145 art 3 - Anticipo Rinnovi Contratti pubblici" (area DIRIGENZA P.T.A.)</t>
  </si>
  <si>
    <t>COMPL_TD.TOT.4D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</si>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</sst>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€&quot;\ * #,##0_-;\-&quot;€&quot;\ * #,##0_-;_-&quot;€&quot;\ * &quot;-&quot;_-;_-@_-"/>
    <numFmt numFmtId="41" formatCode="_-* #,##0_-;\-* #,##0_-;_-* &quot;-&quot;_-;_-@_-"/>
    <numFmt numFmtId="164" formatCode="#,##0_ ;\-#,##0\ "/>
  </numFmts>
  <fonts count="32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26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A62B16"/>
      <name val="Times New Roman"/>
      <family val="1"/>
    </font>
    <font>
      <b/>
      <sz val="24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sz val="20"/>
      <color theme="0"/>
      <name val="Times New Roman"/>
      <family val="1"/>
    </font>
    <font>
      <sz val="12"/>
      <color theme="0"/>
      <name val="Times New Roman"/>
      <family val="1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0" xfId="1" applyFont="1" applyFill="1"/>
    <xf numFmtId="0" fontId="7" fillId="0" borderId="0" xfId="1" applyFont="1" applyAlignment="1">
      <alignment horizontal="left" vertical="center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6" fillId="0" borderId="6" xfId="1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6" borderId="11" xfId="1" applyNumberFormat="1" applyFont="1" applyFill="1" applyBorder="1" applyAlignment="1">
      <alignment horizontal="center" vertical="center" wrapText="1"/>
    </xf>
    <xf numFmtId="41" fontId="10" fillId="6" borderId="12" xfId="1" applyNumberFormat="1" applyFont="1" applyFill="1" applyBorder="1" applyAlignment="1">
      <alignment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0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6" borderId="0" xfId="1" applyNumberFormat="1" applyFont="1" applyFill="1" applyAlignment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locked="0"/>
    </xf>
    <xf numFmtId="41" fontId="10" fillId="0" borderId="19" xfId="2" applyFont="1" applyBorder="1" applyAlignment="1" applyProtection="1">
      <alignment vertical="center"/>
      <protection locked="0"/>
    </xf>
    <xf numFmtId="41" fontId="10" fillId="0" borderId="20" xfId="1" applyNumberFormat="1" applyFont="1" applyBorder="1" applyAlignment="1" applyProtection="1">
      <alignment vertical="center" wrapText="1"/>
      <protection locked="0"/>
    </xf>
    <xf numFmtId="41" fontId="10" fillId="6" borderId="9" xfId="1" applyNumberFormat="1" applyFont="1" applyFill="1" applyBorder="1" applyAlignment="1">
      <alignment vertical="center" wrapText="1"/>
    </xf>
    <xf numFmtId="41" fontId="10" fillId="0" borderId="20" xfId="1" applyNumberFormat="1" applyFont="1" applyBorder="1" applyAlignment="1" applyProtection="1">
      <alignment vertical="center" wrapText="1"/>
      <protection hidden="1"/>
    </xf>
    <xf numFmtId="41" fontId="12" fillId="0" borderId="21" xfId="1" applyNumberFormat="1" applyFont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  <protection locked="0"/>
    </xf>
    <xf numFmtId="41" fontId="12" fillId="0" borderId="22" xfId="1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1" fontId="10" fillId="0" borderId="18" xfId="1" applyNumberFormat="1" applyFont="1" applyBorder="1" applyAlignment="1">
      <alignment vertical="center" wrapText="1"/>
    </xf>
    <xf numFmtId="41" fontId="10" fillId="0" borderId="19" xfId="2" applyFont="1" applyBorder="1" applyAlignment="1" applyProtection="1">
      <alignment vertical="center"/>
    </xf>
    <xf numFmtId="41" fontId="10" fillId="0" borderId="20" xfId="1" applyNumberFormat="1" applyFont="1" applyBorder="1" applyAlignment="1">
      <alignment vertical="center" wrapText="1"/>
    </xf>
    <xf numFmtId="41" fontId="12" fillId="7" borderId="21" xfId="2" applyFont="1" applyFill="1" applyBorder="1" applyAlignment="1">
      <alignment vertical="center"/>
    </xf>
    <xf numFmtId="41" fontId="12" fillId="0" borderId="0" xfId="2" applyFont="1" applyAlignment="1">
      <alignment vertical="center"/>
    </xf>
    <xf numFmtId="41" fontId="12" fillId="0" borderId="22" xfId="2" applyFont="1" applyBorder="1" applyAlignment="1" applyProtection="1">
      <alignment vertical="center"/>
      <protection locked="0"/>
    </xf>
    <xf numFmtId="41" fontId="12" fillId="0" borderId="22" xfId="2" applyFont="1" applyBorder="1" applyAlignment="1">
      <alignment vertical="center"/>
    </xf>
    <xf numFmtId="0" fontId="2" fillId="0" borderId="17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 wrapText="1"/>
      <protection hidden="1"/>
    </xf>
    <xf numFmtId="41" fontId="12" fillId="0" borderId="25" xfId="1" applyNumberFormat="1" applyFont="1" applyBorder="1" applyAlignment="1">
      <alignment vertical="center" wrapText="1"/>
    </xf>
    <xf numFmtId="41" fontId="12" fillId="0" borderId="26" xfId="1" applyNumberFormat="1" applyFont="1" applyBorder="1" applyAlignment="1">
      <alignment vertical="center" wrapText="1"/>
    </xf>
    <xf numFmtId="41" fontId="12" fillId="0" borderId="27" xfId="1" applyNumberFormat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  <protection locked="0"/>
    </xf>
    <xf numFmtId="41" fontId="12" fillId="0" borderId="26" xfId="1" applyNumberFormat="1" applyFont="1" applyBorder="1" applyAlignment="1" applyProtection="1">
      <alignment vertical="center" wrapText="1"/>
      <protection locked="0"/>
    </xf>
    <xf numFmtId="0" fontId="2" fillId="0" borderId="21" xfId="1" applyFont="1" applyBorder="1" applyAlignment="1">
      <alignment vertical="center" wrapText="1"/>
    </xf>
    <xf numFmtId="41" fontId="12" fillId="0" borderId="10" xfId="1" applyNumberFormat="1" applyFont="1" applyBorder="1" applyAlignment="1">
      <alignment vertical="center" wrapText="1"/>
    </xf>
    <xf numFmtId="0" fontId="13" fillId="0" borderId="0" xfId="1" applyFont="1"/>
    <xf numFmtId="0" fontId="14" fillId="0" borderId="28" xfId="1" applyFont="1" applyBorder="1" applyAlignment="1">
      <alignment vertical="center" wrapText="1"/>
    </xf>
    <xf numFmtId="41" fontId="9" fillId="6" borderId="9" xfId="1" applyNumberFormat="1" applyFont="1" applyFill="1" applyBorder="1" applyAlignment="1">
      <alignment vertical="center" wrapText="1"/>
    </xf>
    <xf numFmtId="41" fontId="12" fillId="0" borderId="12" xfId="1" applyNumberFormat="1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hidden="1"/>
    </xf>
    <xf numFmtId="41" fontId="10" fillId="0" borderId="19" xfId="2" applyFont="1" applyBorder="1" applyAlignment="1" applyProtection="1">
      <alignment vertical="center"/>
      <protection hidden="1"/>
    </xf>
    <xf numFmtId="41" fontId="10" fillId="0" borderId="19" xfId="1" applyNumberFormat="1" applyFont="1" applyBorder="1" applyAlignment="1" applyProtection="1">
      <alignment vertical="center" wrapText="1"/>
      <protection hidden="1"/>
    </xf>
    <xf numFmtId="41" fontId="10" fillId="6" borderId="28" xfId="1" applyNumberFormat="1" applyFont="1" applyFill="1" applyBorder="1" applyAlignment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  <protection hidden="1"/>
    </xf>
    <xf numFmtId="41" fontId="10" fillId="0" borderId="19" xfId="2" applyFont="1" applyFill="1" applyBorder="1" applyAlignment="1" applyProtection="1">
      <alignment vertical="center"/>
      <protection hidden="1"/>
    </xf>
    <xf numFmtId="0" fontId="15" fillId="0" borderId="6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2" fillId="8" borderId="20" xfId="1" applyFont="1" applyFill="1" applyBorder="1" applyAlignment="1">
      <alignment vertical="center" wrapText="1"/>
    </xf>
    <xf numFmtId="41" fontId="10" fillId="0" borderId="19" xfId="1" applyNumberFormat="1" applyFont="1" applyBorder="1" applyAlignment="1" applyProtection="1">
      <alignment vertical="center" wrapText="1"/>
      <protection locked="0"/>
    </xf>
    <xf numFmtId="41" fontId="10" fillId="6" borderId="19" xfId="1" applyNumberFormat="1" applyFont="1" applyFill="1" applyBorder="1" applyAlignment="1">
      <alignment vertical="center" wrapText="1"/>
    </xf>
    <xf numFmtId="41" fontId="10" fillId="0" borderId="30" xfId="1" applyNumberFormat="1" applyFont="1" applyBorder="1" applyAlignment="1" applyProtection="1">
      <alignment vertical="center" wrapText="1"/>
      <protection locked="0"/>
    </xf>
    <xf numFmtId="41" fontId="10" fillId="0" borderId="23" xfId="1" applyNumberFormat="1" applyFont="1" applyBorder="1" applyAlignment="1" applyProtection="1">
      <alignment vertical="center" wrapText="1"/>
      <protection locked="0"/>
    </xf>
    <xf numFmtId="41" fontId="10" fillId="6" borderId="23" xfId="1" applyNumberFormat="1" applyFont="1" applyFill="1" applyBorder="1" applyAlignment="1">
      <alignment vertical="center" wrapText="1"/>
    </xf>
    <xf numFmtId="41" fontId="10" fillId="0" borderId="10" xfId="1" applyNumberFormat="1" applyFont="1" applyBorder="1" applyAlignment="1" applyProtection="1">
      <alignment vertical="center" wrapText="1"/>
      <protection hidden="1"/>
    </xf>
    <xf numFmtId="0" fontId="5" fillId="9" borderId="20" xfId="1" applyFont="1" applyFill="1" applyBorder="1" applyAlignment="1">
      <alignment horizontal="left" vertical="center" wrapText="1"/>
    </xf>
    <xf numFmtId="41" fontId="10" fillId="0" borderId="31" xfId="1" applyNumberFormat="1" applyFont="1" applyBorder="1" applyAlignment="1" applyProtection="1">
      <alignment vertical="center" wrapText="1"/>
      <protection locked="0"/>
    </xf>
    <xf numFmtId="41" fontId="10" fillId="0" borderId="32" xfId="2" applyFont="1" applyBorder="1" applyAlignment="1" applyProtection="1">
      <alignment vertical="center"/>
      <protection locked="0"/>
    </xf>
    <xf numFmtId="41" fontId="10" fillId="0" borderId="33" xfId="1" applyNumberFormat="1" applyFont="1" applyBorder="1" applyAlignment="1" applyProtection="1">
      <alignment vertical="center" wrapText="1"/>
      <protection locked="0"/>
    </xf>
    <xf numFmtId="41" fontId="10" fillId="6" borderId="34" xfId="1" applyNumberFormat="1" applyFont="1" applyFill="1" applyBorder="1" applyAlignment="1">
      <alignment vertical="center" wrapText="1"/>
    </xf>
    <xf numFmtId="41" fontId="10" fillId="0" borderId="33" xfId="1" applyNumberFormat="1" applyFont="1" applyBorder="1" applyAlignment="1" applyProtection="1">
      <alignment vertical="center" wrapText="1"/>
      <protection hidden="1"/>
    </xf>
    <xf numFmtId="41" fontId="12" fillId="0" borderId="35" xfId="1" applyNumberFormat="1" applyFont="1" applyBorder="1" applyAlignment="1">
      <alignment vertical="center" wrapText="1"/>
    </xf>
    <xf numFmtId="41" fontId="12" fillId="0" borderId="36" xfId="1" applyNumberFormat="1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41" fontId="10" fillId="0" borderId="37" xfId="1" applyNumberFormat="1" applyFont="1" applyBorder="1" applyAlignment="1">
      <alignment vertical="center" wrapText="1"/>
    </xf>
    <xf numFmtId="41" fontId="10" fillId="0" borderId="28" xfId="2" applyFont="1" applyBorder="1" applyAlignment="1" applyProtection="1">
      <alignment vertical="center"/>
    </xf>
    <xf numFmtId="41" fontId="10" fillId="0" borderId="38" xfId="1" applyNumberFormat="1" applyFont="1" applyBorder="1" applyAlignment="1">
      <alignment vertical="center" wrapText="1"/>
    </xf>
    <xf numFmtId="41" fontId="10" fillId="0" borderId="38" xfId="1" applyNumberFormat="1" applyFont="1" applyBorder="1" applyAlignment="1" applyProtection="1">
      <alignment vertical="center" wrapText="1"/>
      <protection hidden="1"/>
    </xf>
    <xf numFmtId="41" fontId="12" fillId="0" borderId="39" xfId="1" applyNumberFormat="1" applyFont="1" applyBorder="1" applyAlignment="1">
      <alignment vertical="center" wrapText="1"/>
    </xf>
    <xf numFmtId="41" fontId="12" fillId="0" borderId="40" xfId="1" applyNumberFormat="1" applyFont="1" applyBorder="1" applyAlignment="1">
      <alignment vertical="center" wrapText="1"/>
    </xf>
    <xf numFmtId="41" fontId="10" fillId="0" borderId="37" xfId="1" applyNumberFormat="1" applyFont="1" applyBorder="1" applyAlignment="1" applyProtection="1">
      <alignment vertical="center" wrapText="1"/>
      <protection locked="0"/>
    </xf>
    <xf numFmtId="41" fontId="10" fillId="0" borderId="28" xfId="2" applyFont="1" applyBorder="1" applyAlignment="1" applyProtection="1">
      <alignment vertical="center"/>
      <protection locked="0"/>
    </xf>
    <xf numFmtId="41" fontId="10" fillId="0" borderId="38" xfId="1" applyNumberFormat="1" applyFont="1" applyBorder="1" applyAlignment="1" applyProtection="1">
      <alignment vertical="center" wrapText="1"/>
      <protection locked="0"/>
    </xf>
    <xf numFmtId="41" fontId="12" fillId="0" borderId="39" xfId="1" applyNumberFormat="1" applyFont="1" applyBorder="1" applyAlignment="1" applyProtection="1">
      <alignment vertical="center" wrapText="1"/>
      <protection locked="0"/>
    </xf>
    <xf numFmtId="41" fontId="10" fillId="0" borderId="28" xfId="3" applyNumberFormat="1" applyFont="1" applyBorder="1" applyAlignment="1" applyProtection="1">
      <alignment vertical="center"/>
      <protection locked="0"/>
    </xf>
    <xf numFmtId="0" fontId="5" fillId="0" borderId="17" xfId="1" applyFont="1" applyBorder="1" applyAlignment="1">
      <alignment horizontal="left" vertical="center" wrapText="1"/>
    </xf>
    <xf numFmtId="41" fontId="10" fillId="0" borderId="23" xfId="3" applyNumberFormat="1" applyFont="1" applyBorder="1" applyAlignment="1" applyProtection="1">
      <alignment vertical="center"/>
      <protection locked="0"/>
    </xf>
    <xf numFmtId="41" fontId="12" fillId="0" borderId="41" xfId="1" applyNumberFormat="1" applyFont="1" applyBorder="1" applyAlignment="1">
      <alignment vertical="center" wrapText="1"/>
    </xf>
    <xf numFmtId="41" fontId="10" fillId="0" borderId="19" xfId="3" applyNumberFormat="1" applyFont="1" applyBorder="1" applyAlignment="1" applyProtection="1">
      <alignment vertical="center"/>
      <protection locked="0"/>
    </xf>
    <xf numFmtId="0" fontId="5" fillId="0" borderId="42" xfId="1" applyFont="1" applyBorder="1" applyAlignment="1">
      <alignment horizontal="left" vertical="center" wrapText="1"/>
    </xf>
    <xf numFmtId="41" fontId="10" fillId="0" borderId="24" xfId="1" applyNumberFormat="1" applyFont="1" applyBorder="1" applyAlignment="1" applyProtection="1">
      <alignment vertical="center" wrapText="1"/>
      <protection locked="0"/>
    </xf>
    <xf numFmtId="41" fontId="12" fillId="0" borderId="5" xfId="1" applyNumberFormat="1" applyFont="1" applyBorder="1" applyAlignment="1" applyProtection="1">
      <alignment vertical="center" wrapText="1"/>
      <protection locked="0"/>
    </xf>
    <xf numFmtId="0" fontId="5" fillId="0" borderId="20" xfId="1" applyFont="1" applyBorder="1" applyAlignment="1">
      <alignment horizontal="left" vertical="center" wrapText="1"/>
    </xf>
    <xf numFmtId="41" fontId="10" fillId="0" borderId="19" xfId="3" applyNumberFormat="1" applyFont="1" applyBorder="1" applyAlignment="1" applyProtection="1">
      <alignment vertical="center"/>
    </xf>
    <xf numFmtId="0" fontId="14" fillId="0" borderId="20" xfId="1" applyFont="1" applyBorder="1" applyAlignment="1">
      <alignment horizontal="left" vertical="center" wrapText="1"/>
    </xf>
    <xf numFmtId="41" fontId="12" fillId="8" borderId="12" xfId="1" applyNumberFormat="1" applyFont="1" applyFill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41" fontId="10" fillId="0" borderId="23" xfId="3" applyNumberFormat="1" applyFont="1" applyBorder="1" applyAlignment="1" applyProtection="1">
      <alignment vertical="center"/>
      <protection hidden="1"/>
    </xf>
    <xf numFmtId="41" fontId="10" fillId="8" borderId="24" xfId="1" applyNumberFormat="1" applyFont="1" applyFill="1" applyBorder="1" applyAlignment="1" applyProtection="1">
      <alignment vertical="center" wrapText="1"/>
      <protection hidden="1"/>
    </xf>
    <xf numFmtId="41" fontId="12" fillId="0" borderId="9" xfId="1" applyNumberFormat="1" applyFont="1" applyBorder="1" applyAlignment="1">
      <alignment vertical="center" wrapText="1"/>
    </xf>
    <xf numFmtId="41" fontId="10" fillId="0" borderId="15" xfId="1" applyNumberFormat="1" applyFont="1" applyBorder="1" applyAlignment="1" applyProtection="1">
      <alignment vertical="center" wrapText="1"/>
      <protection hidden="1"/>
    </xf>
    <xf numFmtId="41" fontId="10" fillId="0" borderId="9" xfId="3" applyNumberFormat="1" applyFont="1" applyFill="1" applyBorder="1" applyAlignment="1" applyProtection="1">
      <alignment vertical="center"/>
      <protection hidden="1"/>
    </xf>
    <xf numFmtId="41" fontId="12" fillId="0" borderId="5" xfId="1" applyNumberFormat="1" applyFont="1" applyBorder="1" applyAlignment="1">
      <alignment vertical="center" wrapText="1"/>
    </xf>
    <xf numFmtId="41" fontId="12" fillId="0" borderId="44" xfId="1" applyNumberFormat="1" applyFont="1" applyBorder="1" applyAlignment="1" applyProtection="1">
      <alignment vertical="center" wrapText="1"/>
      <protection hidden="1"/>
    </xf>
    <xf numFmtId="41" fontId="12" fillId="8" borderId="6" xfId="1" applyNumberFormat="1" applyFont="1" applyFill="1" applyBorder="1" applyAlignment="1">
      <alignment vertical="center" wrapText="1"/>
    </xf>
    <xf numFmtId="0" fontId="14" fillId="8" borderId="42" xfId="1" applyFont="1" applyFill="1" applyBorder="1" applyAlignment="1">
      <alignment horizontal="left" vertical="center" wrapText="1"/>
    </xf>
    <xf numFmtId="41" fontId="10" fillId="8" borderId="30" xfId="1" applyNumberFormat="1" applyFont="1" applyFill="1" applyBorder="1" applyAlignment="1" applyProtection="1">
      <alignment vertical="center" wrapText="1"/>
      <protection hidden="1"/>
    </xf>
    <xf numFmtId="41" fontId="10" fillId="8" borderId="23" xfId="3" applyNumberFormat="1" applyFont="1" applyFill="1" applyBorder="1" applyAlignment="1">
      <alignment vertical="center"/>
    </xf>
    <xf numFmtId="41" fontId="12" fillId="8" borderId="24" xfId="1" applyNumberFormat="1" applyFont="1" applyFill="1" applyBorder="1" applyAlignment="1">
      <alignment vertical="center" wrapText="1"/>
    </xf>
    <xf numFmtId="41" fontId="12" fillId="8" borderId="45" xfId="1" applyNumberFormat="1" applyFont="1" applyFill="1" applyBorder="1" applyAlignment="1">
      <alignment vertical="center" wrapText="1"/>
    </xf>
    <xf numFmtId="41" fontId="12" fillId="8" borderId="42" xfId="1" applyNumberFormat="1" applyFont="1" applyFill="1" applyBorder="1" applyAlignment="1">
      <alignment vertical="center" wrapText="1"/>
    </xf>
    <xf numFmtId="0" fontId="2" fillId="0" borderId="46" xfId="1" applyFont="1" applyBorder="1" applyAlignment="1">
      <alignment horizontal="left" vertical="center" wrapText="1"/>
    </xf>
    <xf numFmtId="41" fontId="10" fillId="7" borderId="7" xfId="1" applyNumberFormat="1" applyFont="1" applyFill="1" applyBorder="1" applyAlignment="1" applyProtection="1">
      <alignment vertical="center" wrapText="1"/>
      <protection hidden="1"/>
    </xf>
    <xf numFmtId="41" fontId="10" fillId="7" borderId="47" xfId="1" applyNumberFormat="1" applyFont="1" applyFill="1" applyBorder="1" applyAlignment="1">
      <alignment vertical="center" wrapText="1"/>
    </xf>
    <xf numFmtId="41" fontId="10" fillId="7" borderId="48" xfId="1" applyNumberFormat="1" applyFont="1" applyFill="1" applyBorder="1" applyAlignment="1" applyProtection="1">
      <alignment vertical="center" wrapText="1"/>
      <protection hidden="1"/>
    </xf>
    <xf numFmtId="41" fontId="10" fillId="6" borderId="47" xfId="1" applyNumberFormat="1" applyFont="1" applyFill="1" applyBorder="1" applyAlignment="1">
      <alignment vertical="center" wrapText="1"/>
    </xf>
    <xf numFmtId="41" fontId="12" fillId="7" borderId="49" xfId="1" applyNumberFormat="1" applyFont="1" applyFill="1" applyBorder="1" applyAlignment="1">
      <alignment vertical="center" wrapText="1"/>
    </xf>
    <xf numFmtId="41" fontId="10" fillId="7" borderId="50" xfId="1" applyNumberFormat="1" applyFont="1" applyFill="1" applyBorder="1" applyAlignment="1">
      <alignment vertical="center" wrapText="1"/>
    </xf>
    <xf numFmtId="41" fontId="10" fillId="7" borderId="7" xfId="1" applyNumberFormat="1" applyFont="1" applyFill="1" applyBorder="1" applyAlignment="1">
      <alignment vertical="center" wrapText="1"/>
    </xf>
    <xf numFmtId="0" fontId="16" fillId="0" borderId="51" xfId="1" applyFont="1" applyBorder="1" applyAlignment="1">
      <alignment horizontal="left" vertical="center" wrapText="1"/>
    </xf>
    <xf numFmtId="41" fontId="10" fillId="7" borderId="52" xfId="1" applyNumberFormat="1" applyFont="1" applyFill="1" applyBorder="1" applyAlignment="1" applyProtection="1">
      <alignment vertical="center" wrapText="1"/>
      <protection hidden="1"/>
    </xf>
    <xf numFmtId="41" fontId="10" fillId="7" borderId="53" xfId="1" applyNumberFormat="1" applyFont="1" applyFill="1" applyBorder="1" applyAlignment="1">
      <alignment vertical="center" wrapText="1"/>
    </xf>
    <xf numFmtId="41" fontId="10" fillId="7" borderId="54" xfId="1" applyNumberFormat="1" applyFont="1" applyFill="1" applyBorder="1" applyAlignment="1" applyProtection="1">
      <alignment vertical="center" wrapText="1"/>
      <protection hidden="1"/>
    </xf>
    <xf numFmtId="41" fontId="10" fillId="6" borderId="55" xfId="1" applyNumberFormat="1" applyFont="1" applyFill="1" applyBorder="1" applyAlignment="1">
      <alignment vertical="center" wrapText="1"/>
    </xf>
    <xf numFmtId="41" fontId="12" fillId="7" borderId="56" xfId="1" applyNumberFormat="1" applyFont="1" applyFill="1" applyBorder="1" applyAlignment="1">
      <alignment vertical="center" wrapText="1"/>
    </xf>
    <xf numFmtId="41" fontId="10" fillId="7" borderId="57" xfId="1" applyNumberFormat="1" applyFont="1" applyFill="1" applyBorder="1" applyAlignment="1">
      <alignment vertical="center" wrapText="1"/>
    </xf>
    <xf numFmtId="41" fontId="10" fillId="7" borderId="58" xfId="1" applyNumberFormat="1" applyFont="1" applyFill="1" applyBorder="1" applyAlignment="1">
      <alignment vertical="center" wrapText="1"/>
    </xf>
    <xf numFmtId="0" fontId="2" fillId="10" borderId="2" xfId="1" applyFont="1" applyFill="1" applyBorder="1" applyAlignment="1">
      <alignment vertical="center" wrapText="1"/>
    </xf>
    <xf numFmtId="41" fontId="9" fillId="10" borderId="59" xfId="2" applyFont="1" applyFill="1" applyBorder="1" applyAlignment="1" applyProtection="1">
      <alignment vertical="center"/>
      <protection hidden="1"/>
    </xf>
    <xf numFmtId="41" fontId="9" fillId="10" borderId="60" xfId="2" applyFont="1" applyFill="1" applyBorder="1" applyAlignment="1">
      <alignment vertical="center"/>
    </xf>
    <xf numFmtId="41" fontId="9" fillId="10" borderId="60" xfId="2" applyFont="1" applyFill="1" applyBorder="1" applyAlignment="1" applyProtection="1">
      <alignment vertical="center"/>
      <protection hidden="1"/>
    </xf>
    <xf numFmtId="41" fontId="9" fillId="6" borderId="60" xfId="2" applyFont="1" applyFill="1" applyBorder="1" applyAlignment="1">
      <alignment vertical="center"/>
    </xf>
    <xf numFmtId="41" fontId="17" fillId="10" borderId="61" xfId="2" applyFont="1" applyFill="1" applyBorder="1" applyAlignment="1">
      <alignment vertical="center"/>
    </xf>
    <xf numFmtId="41" fontId="17" fillId="0" borderId="0" xfId="2" applyFont="1" applyAlignment="1">
      <alignment vertical="center"/>
    </xf>
    <xf numFmtId="41" fontId="9" fillId="10" borderId="1" xfId="2" applyFont="1" applyFill="1" applyBorder="1" applyAlignment="1">
      <alignment vertical="center"/>
    </xf>
    <xf numFmtId="3" fontId="14" fillId="0" borderId="62" xfId="1" applyNumberFormat="1" applyFont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locked="0"/>
    </xf>
    <xf numFmtId="41" fontId="10" fillId="6" borderId="47" xfId="1" applyNumberFormat="1" applyFont="1" applyFill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hidden="1"/>
    </xf>
    <xf numFmtId="41" fontId="12" fillId="0" borderId="49" xfId="1" applyNumberFormat="1" applyFont="1" applyBorder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50" xfId="1" applyNumberFormat="1" applyFont="1" applyBorder="1" applyAlignment="1" applyProtection="1">
      <alignment vertical="center"/>
      <protection locked="0"/>
    </xf>
    <xf numFmtId="41" fontId="12" fillId="0" borderId="50" xfId="1" applyNumberFormat="1" applyFont="1" applyBorder="1" applyAlignment="1">
      <alignment vertical="center"/>
    </xf>
    <xf numFmtId="3" fontId="14" fillId="0" borderId="21" xfId="1" applyNumberFormat="1" applyFont="1" applyBorder="1" applyAlignment="1">
      <alignment vertical="center" wrapText="1"/>
    </xf>
    <xf numFmtId="41" fontId="10" fillId="0" borderId="23" xfId="1" applyNumberFormat="1" applyFont="1" applyBorder="1" applyAlignment="1">
      <alignment vertical="center"/>
    </xf>
    <xf numFmtId="41" fontId="10" fillId="0" borderId="24" xfId="1" applyNumberFormat="1" applyFont="1" applyBorder="1" applyAlignment="1">
      <alignment vertical="center" wrapText="1"/>
    </xf>
    <xf numFmtId="41" fontId="10" fillId="6" borderId="9" xfId="1" applyNumberFormat="1" applyFont="1" applyFill="1" applyBorder="1" applyAlignment="1">
      <alignment vertical="center"/>
    </xf>
    <xf numFmtId="41" fontId="10" fillId="6" borderId="27" xfId="1" applyNumberFormat="1" applyFont="1" applyFill="1" applyBorder="1" applyAlignment="1">
      <alignment vertical="center" wrapText="1"/>
    </xf>
    <xf numFmtId="41" fontId="10" fillId="0" borderId="23" xfId="1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Border="1" applyAlignment="1">
      <alignment vertical="center"/>
    </xf>
    <xf numFmtId="41" fontId="12" fillId="0" borderId="5" xfId="1" applyNumberFormat="1" applyFont="1" applyBorder="1" applyAlignment="1">
      <alignment vertical="center"/>
    </xf>
    <xf numFmtId="41" fontId="12" fillId="0" borderId="26" xfId="1" applyNumberFormat="1" applyFont="1" applyBorder="1" applyAlignment="1">
      <alignment vertical="center"/>
    </xf>
    <xf numFmtId="41" fontId="12" fillId="0" borderId="57" xfId="1" applyNumberFormat="1" applyFont="1" applyBorder="1" applyAlignment="1">
      <alignment vertical="center"/>
    </xf>
    <xf numFmtId="41" fontId="10" fillId="0" borderId="23" xfId="1" applyNumberFormat="1" applyFont="1" applyBorder="1" applyAlignment="1" applyProtection="1">
      <alignment vertical="center"/>
      <protection locked="0"/>
    </xf>
    <xf numFmtId="41" fontId="12" fillId="0" borderId="26" xfId="1" applyNumberFormat="1" applyFont="1" applyBorder="1" applyAlignment="1" applyProtection="1">
      <alignment vertical="center"/>
      <protection locked="0"/>
    </xf>
    <xf numFmtId="41" fontId="10" fillId="6" borderId="23" xfId="1" applyNumberFormat="1" applyFont="1" applyFill="1" applyBorder="1" applyAlignment="1">
      <alignment vertical="center"/>
    </xf>
    <xf numFmtId="41" fontId="12" fillId="0" borderId="57" xfId="1" applyNumberFormat="1" applyFont="1" applyBorder="1" applyAlignment="1" applyProtection="1">
      <alignment vertical="center"/>
      <protection locked="0"/>
    </xf>
    <xf numFmtId="0" fontId="9" fillId="2" borderId="63" xfId="1" applyFont="1" applyFill="1" applyBorder="1" applyAlignment="1">
      <alignment horizontal="center" vertical="center" wrapText="1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64" xfId="1" applyNumberFormat="1" applyFont="1" applyFill="1" applyBorder="1" applyAlignment="1">
      <alignment horizontal="center" vertical="center" wrapText="1"/>
    </xf>
    <xf numFmtId="41" fontId="10" fillId="6" borderId="65" xfId="1" applyNumberFormat="1" applyFont="1" applyFill="1" applyBorder="1" applyAlignment="1">
      <alignment vertical="center" wrapText="1"/>
    </xf>
    <xf numFmtId="1" fontId="9" fillId="2" borderId="49" xfId="1" applyNumberFormat="1" applyFont="1" applyFill="1" applyBorder="1" applyAlignment="1">
      <alignment horizontal="center" vertical="center" wrapText="1"/>
    </xf>
    <xf numFmtId="0" fontId="9" fillId="5" borderId="63" xfId="1" applyFont="1" applyFill="1" applyBorder="1" applyAlignment="1">
      <alignment horizontal="center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64" xfId="1" applyNumberFormat="1" applyFont="1" applyFill="1" applyBorder="1" applyAlignment="1">
      <alignment horizontal="center" vertical="center" wrapText="1"/>
    </xf>
    <xf numFmtId="1" fontId="9" fillId="5" borderId="49" xfId="1" applyNumberFormat="1" applyFont="1" applyFill="1" applyBorder="1" applyAlignment="1">
      <alignment horizontal="center" vertical="center" wrapText="1"/>
    </xf>
    <xf numFmtId="0" fontId="10" fillId="0" borderId="0" xfId="1" applyFont="1"/>
    <xf numFmtId="41" fontId="10" fillId="6" borderId="20" xfId="1" applyNumberFormat="1" applyFont="1" applyFill="1" applyBorder="1" applyAlignment="1">
      <alignment vertical="center" wrapText="1"/>
    </xf>
    <xf numFmtId="0" fontId="5" fillId="0" borderId="51" xfId="1" applyFont="1" applyBorder="1" applyAlignment="1">
      <alignment vertical="center" wrapText="1"/>
    </xf>
    <xf numFmtId="0" fontId="2" fillId="9" borderId="17" xfId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10" fillId="0" borderId="19" xfId="2" applyFont="1" applyFill="1" applyBorder="1" applyAlignment="1" applyProtection="1">
      <alignment vertical="center"/>
      <protection locked="0"/>
    </xf>
    <xf numFmtId="0" fontId="2" fillId="0" borderId="22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41" fontId="10" fillId="0" borderId="0" xfId="1" applyNumberFormat="1" applyFont="1" applyAlignment="1">
      <alignment vertical="center" wrapText="1"/>
    </xf>
    <xf numFmtId="41" fontId="10" fillId="11" borderId="19" xfId="1" applyNumberFormat="1" applyFont="1" applyFill="1" applyBorder="1" applyAlignment="1" applyProtection="1">
      <alignment vertical="center" wrapText="1"/>
      <protection hidden="1"/>
    </xf>
    <xf numFmtId="41" fontId="10" fillId="0" borderId="22" xfId="1" applyNumberFormat="1" applyFont="1" applyBorder="1" applyAlignment="1" applyProtection="1">
      <alignment vertical="center" wrapText="1"/>
      <protection hidden="1"/>
    </xf>
    <xf numFmtId="41" fontId="10" fillId="8" borderId="22" xfId="1" applyNumberFormat="1" applyFont="1" applyFill="1" applyBorder="1" applyAlignment="1">
      <alignment vertical="center" wrapText="1"/>
    </xf>
    <xf numFmtId="0" fontId="2" fillId="8" borderId="17" xfId="1" applyFont="1" applyFill="1" applyBorder="1" applyAlignment="1">
      <alignment vertical="center" wrapText="1"/>
    </xf>
    <xf numFmtId="41" fontId="10" fillId="11" borderId="18" xfId="1" applyNumberFormat="1" applyFont="1" applyFill="1" applyBorder="1" applyAlignment="1" applyProtection="1">
      <alignment vertical="center" wrapText="1"/>
      <protection locked="0"/>
    </xf>
    <xf numFmtId="41" fontId="10" fillId="11" borderId="19" xfId="2" applyFont="1" applyFill="1" applyBorder="1" applyAlignment="1" applyProtection="1">
      <alignment vertical="center"/>
      <protection locked="0"/>
    </xf>
    <xf numFmtId="41" fontId="10" fillId="11" borderId="19" xfId="1" applyNumberFormat="1" applyFont="1" applyFill="1" applyBorder="1" applyAlignment="1" applyProtection="1">
      <alignment vertical="center" wrapText="1"/>
      <protection locked="0"/>
    </xf>
    <xf numFmtId="41" fontId="10" fillId="8" borderId="21" xfId="1" applyNumberFormat="1" applyFont="1" applyFill="1" applyBorder="1" applyAlignment="1">
      <alignment vertical="center" wrapText="1"/>
    </xf>
    <xf numFmtId="41" fontId="10" fillId="8" borderId="22" xfId="1" applyNumberFormat="1" applyFont="1" applyFill="1" applyBorder="1" applyAlignment="1" applyProtection="1">
      <alignment vertical="center" wrapText="1"/>
      <protection locked="0"/>
    </xf>
    <xf numFmtId="0" fontId="2" fillId="8" borderId="67" xfId="1" applyFont="1" applyFill="1" applyBorder="1" applyAlignment="1">
      <alignment vertical="center" wrapText="1"/>
    </xf>
    <xf numFmtId="41" fontId="10" fillId="11" borderId="68" xfId="1" applyNumberFormat="1" applyFont="1" applyFill="1" applyBorder="1" applyAlignment="1" applyProtection="1">
      <alignment vertical="center" wrapText="1"/>
      <protection locked="0"/>
    </xf>
    <xf numFmtId="41" fontId="10" fillId="11" borderId="69" xfId="2" applyFont="1" applyFill="1" applyBorder="1" applyAlignment="1" applyProtection="1">
      <alignment vertical="center"/>
      <protection locked="0"/>
    </xf>
    <xf numFmtId="41" fontId="10" fillId="11" borderId="69" xfId="1" applyNumberFormat="1" applyFont="1" applyFill="1" applyBorder="1" applyAlignment="1" applyProtection="1">
      <alignment vertical="center" wrapText="1"/>
      <protection locked="0"/>
    </xf>
    <xf numFmtId="41" fontId="10" fillId="6" borderId="69" xfId="1" applyNumberFormat="1" applyFont="1" applyFill="1" applyBorder="1" applyAlignment="1">
      <alignment vertical="center" wrapText="1"/>
    </xf>
    <xf numFmtId="41" fontId="10" fillId="11" borderId="69" xfId="1" applyNumberFormat="1" applyFont="1" applyFill="1" applyBorder="1" applyAlignment="1" applyProtection="1">
      <alignment vertical="center" wrapText="1"/>
      <protection hidden="1"/>
    </xf>
    <xf numFmtId="41" fontId="10" fillId="8" borderId="29" xfId="1" applyNumberFormat="1" applyFont="1" applyFill="1" applyBorder="1" applyAlignment="1">
      <alignment vertical="center" wrapText="1"/>
    </xf>
    <xf numFmtId="41" fontId="10" fillId="8" borderId="70" xfId="1" applyNumberFormat="1" applyFont="1" applyFill="1" applyBorder="1" applyAlignment="1" applyProtection="1">
      <alignment vertical="center" wrapText="1"/>
      <protection locked="0"/>
    </xf>
    <xf numFmtId="41" fontId="10" fillId="8" borderId="70" xfId="1" applyNumberFormat="1" applyFont="1" applyFill="1" applyBorder="1" applyAlignment="1">
      <alignment vertical="center" wrapText="1"/>
    </xf>
    <xf numFmtId="0" fontId="5" fillId="9" borderId="71" xfId="1" applyFont="1" applyFill="1" applyBorder="1" applyAlignment="1">
      <alignment horizontal="left" vertical="center" wrapText="1"/>
    </xf>
    <xf numFmtId="41" fontId="10" fillId="0" borderId="34" xfId="2" applyFont="1" applyBorder="1" applyAlignment="1" applyProtection="1">
      <alignment vertical="center"/>
      <protection locked="0"/>
    </xf>
    <xf numFmtId="41" fontId="10" fillId="0" borderId="72" xfId="1" applyNumberFormat="1" applyFont="1" applyBorder="1" applyAlignment="1" applyProtection="1">
      <alignment vertical="center" wrapText="1"/>
      <protection hidden="1"/>
    </xf>
    <xf numFmtId="41" fontId="12" fillId="0" borderId="73" xfId="1" applyNumberFormat="1" applyFont="1" applyBorder="1" applyAlignment="1" applyProtection="1">
      <alignment vertical="center" wrapText="1"/>
      <protection locked="0"/>
    </xf>
    <xf numFmtId="41" fontId="12" fillId="0" borderId="73" xfId="1" applyNumberFormat="1" applyFont="1" applyBorder="1" applyAlignment="1">
      <alignment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41" fontId="10" fillId="0" borderId="23" xfId="2" applyFont="1" applyFill="1" applyBorder="1" applyAlignment="1" applyProtection="1">
      <alignment vertical="center"/>
      <protection hidden="1"/>
    </xf>
    <xf numFmtId="41" fontId="12" fillId="0" borderId="26" xfId="1" applyNumberFormat="1" applyFont="1" applyBorder="1" applyAlignment="1" applyProtection="1">
      <alignment vertical="center" wrapText="1"/>
      <protection hidden="1"/>
    </xf>
    <xf numFmtId="41" fontId="10" fillId="0" borderId="23" xfId="2" applyFont="1" applyFill="1" applyBorder="1" applyAlignment="1" applyProtection="1">
      <alignment vertical="center"/>
      <protection locked="0"/>
    </xf>
    <xf numFmtId="0" fontId="5" fillId="0" borderId="67" xfId="1" applyFont="1" applyBorder="1" applyAlignment="1">
      <alignment horizontal="left" vertical="center" wrapText="1"/>
    </xf>
    <xf numFmtId="41" fontId="10" fillId="0" borderId="51" xfId="1" applyNumberFormat="1" applyFont="1" applyBorder="1" applyAlignment="1" applyProtection="1">
      <alignment vertical="center" wrapText="1"/>
      <protection locked="0"/>
    </xf>
    <xf numFmtId="0" fontId="5" fillId="9" borderId="6" xfId="0" applyFont="1" applyFill="1" applyBorder="1" applyAlignment="1">
      <alignment horizontal="left" vertical="center" wrapText="1"/>
    </xf>
    <xf numFmtId="41" fontId="10" fillId="0" borderId="19" xfId="3" applyNumberFormat="1" applyFont="1" applyFill="1" applyBorder="1" applyAlignment="1" applyProtection="1">
      <alignment vertical="center"/>
      <protection hidden="1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4" fillId="8" borderId="17" xfId="1" applyFont="1" applyFill="1" applyBorder="1" applyAlignment="1">
      <alignment horizontal="left" vertical="center" wrapText="1"/>
    </xf>
    <xf numFmtId="41" fontId="10" fillId="11" borderId="18" xfId="1" applyNumberFormat="1" applyFont="1" applyFill="1" applyBorder="1" applyAlignment="1" applyProtection="1">
      <alignment vertical="center" wrapText="1"/>
      <protection hidden="1"/>
    </xf>
    <xf numFmtId="41" fontId="10" fillId="8" borderId="19" xfId="3" applyNumberFormat="1" applyFont="1" applyFill="1" applyBorder="1" applyAlignment="1">
      <alignment vertical="center"/>
    </xf>
    <xf numFmtId="41" fontId="10" fillId="8" borderId="23" xfId="1" applyNumberFormat="1" applyFont="1" applyFill="1" applyBorder="1" applyAlignment="1" applyProtection="1">
      <alignment vertical="center" wrapText="1"/>
      <protection hidden="1"/>
    </xf>
    <xf numFmtId="41" fontId="10" fillId="11" borderId="25" xfId="1" applyNumberFormat="1" applyFont="1" applyFill="1" applyBorder="1" applyAlignment="1">
      <alignment vertical="center" wrapText="1"/>
    </xf>
    <xf numFmtId="41" fontId="10" fillId="8" borderId="26" xfId="1" applyNumberFormat="1" applyFont="1" applyFill="1" applyBorder="1" applyAlignment="1">
      <alignment vertical="center" wrapText="1"/>
    </xf>
    <xf numFmtId="41" fontId="10" fillId="7" borderId="46" xfId="1" applyNumberFormat="1" applyFont="1" applyFill="1" applyBorder="1" applyAlignment="1" applyProtection="1">
      <alignment vertical="center" wrapText="1"/>
      <protection hidden="1"/>
    </xf>
    <xf numFmtId="41" fontId="10" fillId="7" borderId="11" xfId="1" applyNumberFormat="1" applyFont="1" applyFill="1" applyBorder="1" applyAlignment="1">
      <alignment vertical="center" wrapText="1"/>
    </xf>
    <xf numFmtId="41" fontId="10" fillId="7" borderId="11" xfId="1" applyNumberFormat="1" applyFont="1" applyFill="1" applyBorder="1" applyAlignment="1" applyProtection="1">
      <alignment vertical="center" wrapText="1"/>
      <protection hidden="1"/>
    </xf>
    <xf numFmtId="41" fontId="10" fillId="7" borderId="49" xfId="1" applyNumberFormat="1" applyFont="1" applyFill="1" applyBorder="1" applyAlignment="1">
      <alignment vertical="center" wrapText="1"/>
    </xf>
    <xf numFmtId="41" fontId="10" fillId="7" borderId="58" xfId="1" applyNumberFormat="1" applyFont="1" applyFill="1" applyBorder="1" applyAlignment="1" applyProtection="1">
      <alignment vertical="center" wrapText="1"/>
      <protection hidden="1"/>
    </xf>
    <xf numFmtId="41" fontId="10" fillId="7" borderId="53" xfId="1" applyNumberFormat="1" applyFont="1" applyFill="1" applyBorder="1" applyAlignment="1" applyProtection="1">
      <alignment vertical="center" wrapText="1"/>
      <protection hidden="1"/>
    </xf>
    <xf numFmtId="41" fontId="10" fillId="7" borderId="56" xfId="1" applyNumberFormat="1" applyFont="1" applyFill="1" applyBorder="1" applyAlignment="1">
      <alignment vertical="center" wrapText="1"/>
    </xf>
    <xf numFmtId="41" fontId="9" fillId="0" borderId="0" xfId="2" applyFont="1" applyAlignment="1">
      <alignment vertical="center"/>
    </xf>
    <xf numFmtId="41" fontId="10" fillId="0" borderId="13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/>
    </xf>
    <xf numFmtId="41" fontId="10" fillId="0" borderId="14" xfId="1" applyNumberFormat="1" applyFont="1" applyBorder="1" applyAlignment="1">
      <alignment vertical="center"/>
    </xf>
    <xf numFmtId="3" fontId="18" fillId="0" borderId="25" xfId="0" applyNumberFormat="1" applyFont="1" applyBorder="1" applyAlignment="1">
      <alignment vertical="center" wrapText="1"/>
    </xf>
    <xf numFmtId="41" fontId="10" fillId="9" borderId="23" xfId="1" applyNumberFormat="1" applyFont="1" applyFill="1" applyBorder="1" applyAlignment="1">
      <alignment vertical="center"/>
    </xf>
    <xf numFmtId="41" fontId="10" fillId="0" borderId="25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hidden="1"/>
    </xf>
    <xf numFmtId="41" fontId="10" fillId="0" borderId="26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locked="0"/>
    </xf>
    <xf numFmtId="3" fontId="14" fillId="0" borderId="25" xfId="0" applyNumberFormat="1" applyFont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locked="0"/>
    </xf>
    <xf numFmtId="41" fontId="10" fillId="6" borderId="24" xfId="1" applyNumberFormat="1" applyFont="1" applyFill="1" applyBorder="1" applyAlignment="1">
      <alignment vertical="center" wrapText="1"/>
    </xf>
    <xf numFmtId="41" fontId="10" fillId="9" borderId="23" xfId="1" applyNumberFormat="1" applyFont="1" applyFill="1" applyBorder="1" applyAlignment="1" applyProtection="1">
      <alignment vertical="center"/>
      <protection hidden="1"/>
    </xf>
    <xf numFmtId="41" fontId="10" fillId="0" borderId="5" xfId="1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41" fontId="12" fillId="0" borderId="44" xfId="1" applyNumberFormat="1" applyFont="1" applyBorder="1" applyAlignment="1">
      <alignment vertical="center" wrapText="1"/>
    </xf>
    <xf numFmtId="41" fontId="12" fillId="0" borderId="74" xfId="1" applyNumberFormat="1" applyFont="1" applyBorder="1" applyAlignment="1" applyProtection="1">
      <alignment vertical="center" wrapText="1"/>
      <protection locked="0"/>
    </xf>
    <xf numFmtId="41" fontId="12" fillId="0" borderId="74" xfId="1" applyNumberFormat="1" applyFont="1" applyBorder="1" applyAlignment="1">
      <alignment vertical="center" wrapText="1"/>
    </xf>
    <xf numFmtId="41" fontId="12" fillId="0" borderId="44" xfId="2" applyFont="1" applyBorder="1" applyAlignment="1">
      <alignment vertical="center"/>
    </xf>
    <xf numFmtId="41" fontId="12" fillId="0" borderId="74" xfId="2" applyFont="1" applyBorder="1" applyAlignment="1" applyProtection="1">
      <alignment vertical="center"/>
      <protection locked="0"/>
    </xf>
    <xf numFmtId="41" fontId="12" fillId="0" borderId="74" xfId="2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41" fontId="12" fillId="0" borderId="74" xfId="1" applyNumberFormat="1" applyFont="1" applyBorder="1" applyAlignment="1" applyProtection="1">
      <alignment vertical="center" wrapText="1"/>
      <protection hidden="1"/>
    </xf>
    <xf numFmtId="41" fontId="10" fillId="6" borderId="38" xfId="1" applyNumberFormat="1" applyFont="1" applyFill="1" applyBorder="1" applyAlignment="1">
      <alignment vertical="center" wrapText="1"/>
    </xf>
    <xf numFmtId="41" fontId="10" fillId="0" borderId="44" xfId="1" applyNumberFormat="1" applyFont="1" applyBorder="1" applyAlignment="1">
      <alignment vertical="center" wrapText="1"/>
    </xf>
    <xf numFmtId="41" fontId="10" fillId="0" borderId="74" xfId="1" applyNumberFormat="1" applyFont="1" applyBorder="1" applyAlignment="1" applyProtection="1">
      <alignment vertical="center" wrapText="1"/>
      <protection hidden="1"/>
    </xf>
    <xf numFmtId="41" fontId="10" fillId="8" borderId="74" xfId="1" applyNumberFormat="1" applyFont="1" applyFill="1" applyBorder="1" applyAlignment="1">
      <alignment vertical="center" wrapText="1"/>
    </xf>
    <xf numFmtId="41" fontId="10" fillId="8" borderId="74" xfId="1" applyNumberFormat="1" applyFont="1" applyFill="1" applyBorder="1" applyAlignment="1" applyProtection="1">
      <alignment vertical="center" wrapText="1"/>
      <protection locked="0"/>
    </xf>
    <xf numFmtId="41" fontId="10" fillId="11" borderId="30" xfId="1" applyNumberFormat="1" applyFont="1" applyFill="1" applyBorder="1" applyAlignment="1" applyProtection="1">
      <alignment vertical="center" wrapText="1"/>
      <protection locked="0"/>
    </xf>
    <xf numFmtId="41" fontId="10" fillId="11" borderId="23" xfId="2" applyFont="1" applyFill="1" applyBorder="1" applyAlignment="1" applyProtection="1">
      <alignment vertical="center"/>
      <protection locked="0"/>
    </xf>
    <xf numFmtId="41" fontId="10" fillId="11" borderId="23" xfId="1" applyNumberFormat="1" applyFont="1" applyFill="1" applyBorder="1" applyAlignment="1" applyProtection="1">
      <alignment vertical="center" wrapText="1"/>
      <protection locked="0"/>
    </xf>
    <xf numFmtId="41" fontId="10" fillId="11" borderId="23" xfId="1" applyNumberFormat="1" applyFont="1" applyFill="1" applyBorder="1" applyAlignment="1" applyProtection="1">
      <alignment vertical="center" wrapText="1"/>
      <protection hidden="1"/>
    </xf>
    <xf numFmtId="41" fontId="10" fillId="8" borderId="75" xfId="1" applyNumberFormat="1" applyFont="1" applyFill="1" applyBorder="1" applyAlignment="1" applyProtection="1">
      <alignment vertical="center" wrapText="1"/>
      <protection locked="0"/>
    </xf>
    <xf numFmtId="41" fontId="10" fillId="8" borderId="75" xfId="1" applyNumberFormat="1" applyFont="1" applyFill="1" applyBorder="1" applyAlignment="1">
      <alignment vertical="center" wrapText="1"/>
    </xf>
    <xf numFmtId="0" fontId="5" fillId="9" borderId="71" xfId="1" applyFont="1" applyFill="1" applyBorder="1" applyAlignment="1">
      <alignment vertical="center" wrapText="1"/>
    </xf>
    <xf numFmtId="41" fontId="12" fillId="0" borderId="76" xfId="1" applyNumberFormat="1" applyFont="1" applyBorder="1" applyAlignment="1" applyProtection="1">
      <alignment vertical="center" wrapText="1"/>
      <protection locked="0"/>
    </xf>
    <xf numFmtId="41" fontId="12" fillId="0" borderId="76" xfId="1" applyNumberFormat="1" applyFont="1" applyBorder="1" applyAlignment="1">
      <alignment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41" fontId="12" fillId="0" borderId="45" xfId="1" applyNumberFormat="1" applyFont="1" applyBorder="1" applyAlignment="1" applyProtection="1">
      <alignment vertical="center" wrapText="1"/>
      <protection locked="0"/>
    </xf>
    <xf numFmtId="41" fontId="12" fillId="0" borderId="45" xfId="1" applyNumberFormat="1" applyFont="1" applyBorder="1" applyAlignment="1">
      <alignment vertical="center" wrapText="1"/>
    </xf>
    <xf numFmtId="41" fontId="12" fillId="0" borderId="77" xfId="1" applyNumberFormat="1" applyFont="1" applyBorder="1" applyAlignment="1" applyProtection="1">
      <alignment vertical="center" wrapText="1"/>
      <protection locked="0"/>
    </xf>
    <xf numFmtId="41" fontId="12" fillId="0" borderId="77" xfId="1" applyNumberFormat="1" applyFont="1" applyBorder="1" applyAlignment="1">
      <alignment vertical="center" wrapText="1"/>
    </xf>
    <xf numFmtId="41" fontId="10" fillId="6" borderId="10" xfId="1" applyNumberFormat="1" applyFont="1" applyFill="1" applyBorder="1" applyAlignment="1">
      <alignment vertical="center" wrapText="1"/>
    </xf>
    <xf numFmtId="0" fontId="5" fillId="9" borderId="22" xfId="0" applyFont="1" applyFill="1" applyBorder="1" applyAlignment="1" applyProtection="1">
      <alignment horizontal="left" vertical="center" wrapText="1"/>
      <protection locked="0"/>
    </xf>
    <xf numFmtId="41" fontId="10" fillId="8" borderId="45" xfId="1" applyNumberFormat="1" applyFont="1" applyFill="1" applyBorder="1" applyAlignment="1">
      <alignment vertical="center" wrapText="1"/>
    </xf>
    <xf numFmtId="41" fontId="10" fillId="7" borderId="78" xfId="1" applyNumberFormat="1" applyFont="1" applyFill="1" applyBorder="1" applyAlignment="1">
      <alignment vertical="center" wrapText="1"/>
    </xf>
    <xf numFmtId="41" fontId="10" fillId="7" borderId="79" xfId="1" applyNumberFormat="1" applyFont="1" applyFill="1" applyBorder="1" applyAlignment="1">
      <alignment vertical="center" wrapText="1"/>
    </xf>
    <xf numFmtId="41" fontId="9" fillId="10" borderId="4" xfId="2" applyFont="1" applyFill="1" applyBorder="1" applyAlignment="1">
      <alignment vertical="center"/>
    </xf>
    <xf numFmtId="0" fontId="14" fillId="0" borderId="62" xfId="1" applyFont="1" applyBorder="1" applyAlignment="1">
      <alignment vertical="center"/>
    </xf>
    <xf numFmtId="41" fontId="10" fillId="0" borderId="49" xfId="1" applyNumberFormat="1" applyFont="1" applyBorder="1" applyAlignment="1">
      <alignment vertical="center"/>
    </xf>
    <xf numFmtId="41" fontId="10" fillId="0" borderId="44" xfId="1" applyNumberFormat="1" applyFont="1" applyBorder="1" applyAlignment="1">
      <alignment vertical="center"/>
    </xf>
    <xf numFmtId="41" fontId="10" fillId="0" borderId="78" xfId="1" applyNumberFormat="1" applyFont="1" applyBorder="1" applyAlignment="1" applyProtection="1">
      <alignment vertical="center"/>
      <protection locked="0"/>
    </xf>
    <xf numFmtId="41" fontId="10" fillId="0" borderId="78" xfId="1" applyNumberFormat="1" applyFont="1" applyBorder="1" applyAlignment="1">
      <alignment vertical="center"/>
    </xf>
    <xf numFmtId="41" fontId="10" fillId="9" borderId="19" xfId="1" applyNumberFormat="1" applyFont="1" applyFill="1" applyBorder="1" applyAlignment="1" applyProtection="1">
      <alignment vertical="center"/>
      <protection locked="0"/>
    </xf>
    <xf numFmtId="41" fontId="10" fillId="9" borderId="21" xfId="1" applyNumberFormat="1" applyFont="1" applyFill="1" applyBorder="1" applyAlignment="1">
      <alignment vertical="center"/>
    </xf>
    <xf numFmtId="41" fontId="10" fillId="9" borderId="74" xfId="1" applyNumberFormat="1" applyFont="1" applyFill="1" applyBorder="1" applyAlignment="1" applyProtection="1">
      <alignment vertical="center"/>
      <protection locked="0"/>
    </xf>
    <xf numFmtId="41" fontId="10" fillId="9" borderId="74" xfId="1" applyNumberFormat="1" applyFont="1" applyFill="1" applyBorder="1" applyAlignment="1">
      <alignment vertical="center"/>
    </xf>
    <xf numFmtId="41" fontId="10" fillId="6" borderId="55" xfId="1" applyNumberFormat="1" applyFont="1" applyFill="1" applyBorder="1" applyAlignment="1">
      <alignment vertical="center"/>
    </xf>
    <xf numFmtId="41" fontId="9" fillId="10" borderId="59" xfId="2" applyFont="1" applyFill="1" applyBorder="1" applyProtection="1">
      <protection hidden="1"/>
    </xf>
    <xf numFmtId="41" fontId="9" fillId="10" borderId="60" xfId="2" applyFont="1" applyFill="1" applyBorder="1"/>
    <xf numFmtId="41" fontId="9" fillId="10" borderId="60" xfId="2" applyFont="1" applyFill="1" applyBorder="1" applyProtection="1">
      <protection hidden="1"/>
    </xf>
    <xf numFmtId="41" fontId="9" fillId="6" borderId="60" xfId="2" applyFont="1" applyFill="1" applyBorder="1"/>
    <xf numFmtId="41" fontId="19" fillId="10" borderId="61" xfId="2" applyFont="1" applyFill="1" applyBorder="1"/>
    <xf numFmtId="41" fontId="19" fillId="0" borderId="44" xfId="2" applyFont="1" applyBorder="1"/>
    <xf numFmtId="41" fontId="19" fillId="10" borderId="4" xfId="2" applyFont="1" applyFill="1" applyBorder="1"/>
    <xf numFmtId="41" fontId="19" fillId="0" borderId="0" xfId="2" applyFont="1"/>
    <xf numFmtId="0" fontId="7" fillId="0" borderId="3" xfId="1" applyFont="1" applyBorder="1" applyAlignment="1">
      <alignment horizontal="left" vertical="center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44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0" fontId="9" fillId="0" borderId="2" xfId="1" applyFont="1" applyBorder="1" applyAlignment="1">
      <alignment vertical="center" wrapText="1"/>
    </xf>
    <xf numFmtId="41" fontId="10" fillId="0" borderId="59" xfId="1" applyNumberFormat="1" applyFont="1" applyBorder="1" applyAlignment="1" applyProtection="1">
      <alignment vertical="center" wrapText="1"/>
      <protection locked="0"/>
    </xf>
    <xf numFmtId="41" fontId="10" fillId="0" borderId="60" xfId="1" applyNumberFormat="1" applyFont="1" applyBorder="1" applyProtection="1">
      <protection locked="0"/>
    </xf>
    <xf numFmtId="41" fontId="10" fillId="0" borderId="80" xfId="1" applyNumberFormat="1" applyFont="1" applyBorder="1" applyAlignment="1" applyProtection="1">
      <alignment vertical="center" wrapText="1"/>
      <protection locked="0"/>
    </xf>
    <xf numFmtId="41" fontId="10" fillId="6" borderId="60" xfId="1" applyNumberFormat="1" applyFont="1" applyFill="1" applyBorder="1"/>
    <xf numFmtId="41" fontId="10" fillId="6" borderId="80" xfId="1" applyNumberFormat="1" applyFont="1" applyFill="1" applyBorder="1" applyAlignment="1">
      <alignment vertical="center" wrapText="1"/>
    </xf>
    <xf numFmtId="41" fontId="10" fillId="0" borderId="80" xfId="1" applyNumberFormat="1" applyFont="1" applyBorder="1" applyAlignment="1" applyProtection="1">
      <alignment vertical="center" wrapText="1"/>
      <protection hidden="1"/>
    </xf>
    <xf numFmtId="41" fontId="10" fillId="0" borderId="61" xfId="1" applyNumberFormat="1" applyFont="1" applyBorder="1" applyProtection="1">
      <protection hidden="1"/>
    </xf>
    <xf numFmtId="41" fontId="10" fillId="0" borderId="44" xfId="1" applyNumberFormat="1" applyFont="1" applyBorder="1"/>
    <xf numFmtId="41" fontId="10" fillId="0" borderId="1" xfId="1" applyNumberFormat="1" applyFont="1" applyBorder="1" applyProtection="1">
      <protection locked="0"/>
    </xf>
    <xf numFmtId="41" fontId="10" fillId="0" borderId="4" xfId="1" applyNumberFormat="1" applyFont="1" applyBorder="1"/>
    <xf numFmtId="41" fontId="10" fillId="0" borderId="0" xfId="1" applyNumberFormat="1" applyFont="1"/>
    <xf numFmtId="0" fontId="2" fillId="0" borderId="7" xfId="1" applyFont="1" applyBorder="1" applyAlignment="1">
      <alignment vertical="center"/>
    </xf>
    <xf numFmtId="41" fontId="10" fillId="0" borderId="37" xfId="1" applyNumberFormat="1" applyFont="1" applyBorder="1" applyProtection="1">
      <protection hidden="1"/>
    </xf>
    <xf numFmtId="41" fontId="10" fillId="0" borderId="28" xfId="1" applyNumberFormat="1" applyFont="1" applyBorder="1"/>
    <xf numFmtId="41" fontId="10" fillId="0" borderId="28" xfId="1" applyNumberFormat="1" applyFont="1" applyBorder="1" applyProtection="1">
      <protection hidden="1"/>
    </xf>
    <xf numFmtId="41" fontId="10" fillId="6" borderId="9" xfId="1" applyNumberFormat="1" applyFont="1" applyFill="1" applyBorder="1"/>
    <xf numFmtId="41" fontId="10" fillId="0" borderId="41" xfId="1" applyNumberFormat="1" applyFont="1" applyBorder="1"/>
    <xf numFmtId="41" fontId="10" fillId="0" borderId="39" xfId="1" applyNumberFormat="1" applyFont="1" applyBorder="1"/>
    <xf numFmtId="0" fontId="2" fillId="0" borderId="57" xfId="0" applyFont="1" applyBorder="1" applyAlignment="1">
      <alignment vertical="center" wrapText="1"/>
    </xf>
    <xf numFmtId="41" fontId="10" fillId="0" borderId="52" xfId="1" applyNumberFormat="1" applyFont="1" applyBorder="1" applyAlignment="1" applyProtection="1">
      <alignment vertical="center"/>
      <protection hidden="1"/>
    </xf>
    <xf numFmtId="41" fontId="10" fillId="0" borderId="53" xfId="1" applyNumberFormat="1" applyFont="1" applyBorder="1" applyAlignment="1" applyProtection="1">
      <alignment vertical="center"/>
      <protection hidden="1"/>
    </xf>
    <xf numFmtId="41" fontId="10" fillId="0" borderId="56" xfId="1" applyNumberFormat="1" applyFont="1" applyBorder="1" applyAlignment="1" applyProtection="1">
      <alignment vertical="center"/>
      <protection hidden="1"/>
    </xf>
    <xf numFmtId="41" fontId="10" fillId="0" borderId="57" xfId="1" applyNumberFormat="1" applyFont="1" applyBorder="1" applyAlignment="1" applyProtection="1">
      <alignment vertical="center"/>
      <protection hidden="1"/>
    </xf>
    <xf numFmtId="41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7" xfId="0" applyFont="1" applyBorder="1" applyAlignment="1">
      <alignment vertical="center"/>
    </xf>
    <xf numFmtId="41" fontId="10" fillId="0" borderId="23" xfId="1" applyNumberFormat="1" applyFont="1" applyBorder="1" applyProtection="1">
      <protection locked="0"/>
    </xf>
    <xf numFmtId="41" fontId="10" fillId="0" borderId="47" xfId="1" applyNumberFormat="1" applyFont="1" applyBorder="1" applyAlignment="1" applyProtection="1">
      <alignment vertical="center" wrapText="1"/>
      <protection locked="0"/>
    </xf>
    <xf numFmtId="41" fontId="10" fillId="6" borderId="0" xfId="1" applyNumberFormat="1" applyFont="1" applyFill="1"/>
    <xf numFmtId="41" fontId="10" fillId="0" borderId="47" xfId="1" applyNumberFormat="1" applyFont="1" applyBorder="1" applyAlignment="1" applyProtection="1">
      <alignment vertical="center" wrapText="1"/>
      <protection locked="0" hidden="1"/>
    </xf>
    <xf numFmtId="41" fontId="10" fillId="0" borderId="13" xfId="1" applyNumberFormat="1" applyFont="1" applyBorder="1" applyProtection="1">
      <protection locked="0"/>
    </xf>
    <xf numFmtId="41" fontId="10" fillId="0" borderId="5" xfId="1" applyNumberFormat="1" applyFont="1" applyBorder="1" applyProtection="1">
      <protection locked="0"/>
    </xf>
    <xf numFmtId="0" fontId="6" fillId="9" borderId="0" xfId="1" applyFont="1" applyFill="1"/>
    <xf numFmtId="41" fontId="20" fillId="12" borderId="30" xfId="1" applyNumberFormat="1" applyFont="1" applyFill="1" applyBorder="1" applyAlignment="1">
      <alignment vertical="center" wrapText="1"/>
    </xf>
    <xf numFmtId="41" fontId="20" fillId="12" borderId="23" xfId="1" applyNumberFormat="1" applyFont="1" applyFill="1" applyBorder="1" applyAlignment="1">
      <alignment vertical="center"/>
    </xf>
    <xf numFmtId="41" fontId="20" fillId="12" borderId="47" xfId="1" applyNumberFormat="1" applyFont="1" applyFill="1" applyBorder="1" applyAlignment="1">
      <alignment vertical="center" wrapText="1"/>
    </xf>
    <xf numFmtId="41" fontId="20" fillId="12" borderId="0" xfId="1" applyNumberFormat="1" applyFont="1" applyFill="1"/>
    <xf numFmtId="41" fontId="20" fillId="12" borderId="13" xfId="1" applyNumberFormat="1" applyFont="1" applyFill="1" applyBorder="1" applyAlignment="1">
      <alignment vertical="center" wrapText="1"/>
    </xf>
    <xf numFmtId="41" fontId="20" fillId="12" borderId="44" xfId="1" applyNumberFormat="1" applyFont="1" applyFill="1" applyBorder="1"/>
    <xf numFmtId="41" fontId="20" fillId="12" borderId="5" xfId="1" applyNumberFormat="1" applyFont="1" applyFill="1" applyBorder="1" applyAlignment="1">
      <alignment vertical="center"/>
    </xf>
    <xf numFmtId="0" fontId="21" fillId="12" borderId="0" xfId="1" applyFont="1" applyFill="1"/>
    <xf numFmtId="0" fontId="9" fillId="0" borderId="1" xfId="0" applyFont="1" applyBorder="1" applyAlignment="1" applyProtection="1">
      <alignment vertical="center" wrapText="1"/>
      <protection hidden="1"/>
    </xf>
    <xf numFmtId="41" fontId="10" fillId="0" borderId="0" xfId="1" applyNumberFormat="1" applyFont="1" applyAlignment="1" applyProtection="1">
      <alignment vertical="center" wrapText="1"/>
      <protection locked="0"/>
    </xf>
    <xf numFmtId="41" fontId="10" fillId="0" borderId="0" xfId="1" applyNumberFormat="1" applyFont="1" applyProtection="1">
      <protection locked="0"/>
    </xf>
    <xf numFmtId="41" fontId="10" fillId="6" borderId="0" xfId="1" applyNumberFormat="1" applyFont="1" applyFill="1" applyAlignment="1">
      <alignment vertical="center" wrapText="1"/>
    </xf>
    <xf numFmtId="41" fontId="10" fillId="0" borderId="0" xfId="1" applyNumberFormat="1" applyFont="1" applyAlignment="1" applyProtection="1">
      <alignment vertical="center" wrapText="1"/>
      <protection locked="0" hidden="1"/>
    </xf>
    <xf numFmtId="41" fontId="10" fillId="0" borderId="50" xfId="0" applyNumberFormat="1" applyFont="1" applyBorder="1" applyAlignment="1" applyProtection="1">
      <alignment vertical="center"/>
      <protection hidden="1"/>
    </xf>
    <xf numFmtId="41" fontId="20" fillId="0" borderId="0" xfId="1" applyNumberFormat="1" applyFont="1" applyAlignment="1">
      <alignment vertical="center" wrapText="1"/>
    </xf>
    <xf numFmtId="41" fontId="20" fillId="0" borderId="0" xfId="1" applyNumberFormat="1" applyFont="1" applyAlignment="1">
      <alignment vertical="center"/>
    </xf>
    <xf numFmtId="41" fontId="20" fillId="0" borderId="0" xfId="1" applyNumberFormat="1" applyFont="1"/>
    <xf numFmtId="164" fontId="10" fillId="0" borderId="50" xfId="0" applyNumberFormat="1" applyFont="1" applyFill="1" applyBorder="1" applyAlignment="1" applyProtection="1">
      <alignment vertical="center"/>
      <protection hidden="1"/>
    </xf>
    <xf numFmtId="41" fontId="10" fillId="0" borderId="0" xfId="1" applyNumberFormat="1" applyFont="1" applyFill="1"/>
    <xf numFmtId="0" fontId="21" fillId="0" borderId="0" xfId="1" applyFont="1"/>
    <xf numFmtId="0" fontId="12" fillId="0" borderId="0" xfId="1" applyFont="1" applyFill="1" applyAlignment="1">
      <alignment vertical="center" textRotation="90" wrapText="1"/>
    </xf>
    <xf numFmtId="0" fontId="22" fillId="0" borderId="0" xfId="0" applyFont="1" applyAlignment="1">
      <alignment vertical="center"/>
    </xf>
    <xf numFmtId="41" fontId="10" fillId="0" borderId="1" xfId="0" applyNumberFormat="1" applyFont="1" applyBorder="1" applyAlignment="1" applyProtection="1">
      <alignment vertical="center"/>
      <protection hidden="1"/>
    </xf>
    <xf numFmtId="164" fontId="10" fillId="0" borderId="1" xfId="0" applyNumberFormat="1" applyFont="1" applyFill="1" applyBorder="1" applyAlignment="1" applyProtection="1">
      <alignment vertical="center"/>
      <protection hidden="1"/>
    </xf>
    <xf numFmtId="0" fontId="7" fillId="9" borderId="0" xfId="1" applyFont="1" applyFill="1" applyAlignment="1">
      <alignment vertical="center"/>
    </xf>
    <xf numFmtId="0" fontId="3" fillId="9" borderId="81" xfId="1" applyFont="1" applyFill="1" applyBorder="1" applyAlignment="1">
      <alignment horizontal="center"/>
    </xf>
    <xf numFmtId="0" fontId="3" fillId="9" borderId="82" xfId="1" applyFont="1" applyFill="1" applyBorder="1" applyAlignment="1">
      <alignment horizontal="center"/>
    </xf>
    <xf numFmtId="0" fontId="3" fillId="9" borderId="83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 applyAlignment="1">
      <alignment vertical="center"/>
    </xf>
    <xf numFmtId="0" fontId="2" fillId="0" borderId="6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41" fontId="10" fillId="8" borderId="18" xfId="1" applyNumberFormat="1" applyFont="1" applyFill="1" applyBorder="1"/>
    <xf numFmtId="41" fontId="10" fillId="8" borderId="19" xfId="1" applyNumberFormat="1" applyFont="1" applyFill="1" applyBorder="1"/>
    <xf numFmtId="41" fontId="10" fillId="8" borderId="21" xfId="1" applyNumberFormat="1" applyFont="1" applyFill="1" applyBorder="1"/>
    <xf numFmtId="41" fontId="10" fillId="8" borderId="52" xfId="1" applyNumberFormat="1" applyFont="1" applyFill="1" applyBorder="1"/>
    <xf numFmtId="41" fontId="10" fillId="8" borderId="53" xfId="1" applyNumberFormat="1" applyFont="1" applyFill="1" applyBorder="1"/>
    <xf numFmtId="41" fontId="10" fillId="8" borderId="56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63" xfId="1" applyNumberFormat="1" applyFont="1" applyFill="1" applyBorder="1"/>
    <xf numFmtId="1" fontId="5" fillId="8" borderId="11" xfId="1" applyNumberFormat="1" applyFont="1" applyFill="1" applyBorder="1"/>
    <xf numFmtId="1" fontId="5" fillId="8" borderId="64" xfId="1" applyNumberFormat="1" applyFont="1" applyFill="1" applyBorder="1"/>
    <xf numFmtId="1" fontId="5" fillId="8" borderId="65" xfId="1" applyNumberFormat="1" applyFont="1" applyFill="1" applyBorder="1"/>
    <xf numFmtId="1" fontId="5" fillId="0" borderId="84" xfId="1" applyNumberFormat="1" applyFont="1" applyBorder="1"/>
    <xf numFmtId="1" fontId="5" fillId="8" borderId="85" xfId="1" applyNumberFormat="1" applyFont="1" applyFill="1" applyBorder="1"/>
    <xf numFmtId="1" fontId="5" fillId="8" borderId="86" xfId="1" applyNumberFormat="1" applyFont="1" applyFill="1" applyBorder="1"/>
    <xf numFmtId="1" fontId="5" fillId="8" borderId="28" xfId="1" applyNumberFormat="1" applyFont="1" applyFill="1" applyBorder="1"/>
    <xf numFmtId="1" fontId="5" fillId="8" borderId="41" xfId="1" applyNumberFormat="1" applyFont="1" applyFill="1" applyBorder="1"/>
    <xf numFmtId="1" fontId="5" fillId="8" borderId="18" xfId="1" applyNumberFormat="1" applyFont="1" applyFill="1" applyBorder="1"/>
    <xf numFmtId="1" fontId="5" fillId="8" borderId="19" xfId="1" applyNumberFormat="1" applyFont="1" applyFill="1" applyBorder="1"/>
    <xf numFmtId="1" fontId="5" fillId="8" borderId="20" xfId="1" applyNumberFormat="1" applyFont="1" applyFill="1" applyBorder="1"/>
    <xf numFmtId="1" fontId="5" fillId="8" borderId="12" xfId="1" applyNumberFormat="1" applyFont="1" applyFill="1" applyBorder="1"/>
    <xf numFmtId="1" fontId="5" fillId="8" borderId="87" xfId="1" applyNumberFormat="1" applyFont="1" applyFill="1" applyBorder="1"/>
    <xf numFmtId="1" fontId="5" fillId="8" borderId="21" xfId="1" applyNumberFormat="1" applyFont="1" applyFill="1" applyBorder="1"/>
    <xf numFmtId="1" fontId="5" fillId="8" borderId="52" xfId="1" applyNumberFormat="1" applyFont="1" applyFill="1" applyBorder="1"/>
    <xf numFmtId="1" fontId="5" fillId="8" borderId="53" xfId="1" applyNumberFormat="1" applyFont="1" applyFill="1" applyBorder="1"/>
    <xf numFmtId="1" fontId="5" fillId="8" borderId="54" xfId="1" applyNumberFormat="1" applyFont="1" applyFill="1" applyBorder="1"/>
    <xf numFmtId="1" fontId="5" fillId="8" borderId="88" xfId="1" applyNumberFormat="1" applyFont="1" applyFill="1" applyBorder="1"/>
    <xf numFmtId="1" fontId="5" fillId="8" borderId="89" xfId="1" applyNumberFormat="1" applyFont="1" applyFill="1" applyBorder="1"/>
    <xf numFmtId="1" fontId="5" fillId="8" borderId="56" xfId="1" applyNumberFormat="1" applyFont="1" applyFill="1" applyBorder="1"/>
    <xf numFmtId="0" fontId="7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wrapText="1"/>
    </xf>
    <xf numFmtId="0" fontId="25" fillId="0" borderId="50" xfId="1" applyFont="1" applyBorder="1" applyAlignment="1" applyProtection="1">
      <alignment horizontal="left" vertical="center"/>
      <protection hidden="1"/>
    </xf>
    <xf numFmtId="41" fontId="20" fillId="13" borderId="90" xfId="0" applyNumberFormat="1" applyFont="1" applyFill="1" applyBorder="1" applyAlignment="1" applyProtection="1">
      <alignment vertical="center"/>
      <protection hidden="1"/>
    </xf>
    <xf numFmtId="41" fontId="10" fillId="0" borderId="91" xfId="0" applyNumberFormat="1" applyFont="1" applyFill="1" applyBorder="1" applyAlignment="1" applyProtection="1">
      <alignment vertical="center"/>
      <protection locked="0"/>
    </xf>
    <xf numFmtId="0" fontId="26" fillId="0" borderId="92" xfId="0" applyFont="1" applyFill="1" applyBorder="1" applyAlignment="1" applyProtection="1">
      <alignment vertical="center" wrapText="1"/>
      <protection hidden="1"/>
    </xf>
    <xf numFmtId="0" fontId="26" fillId="0" borderId="0" xfId="0" applyFont="1" applyFill="1" applyAlignment="1" applyProtection="1">
      <alignment vertical="center" wrapText="1"/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7" fillId="0" borderId="0" xfId="1" applyFont="1" applyProtection="1">
      <protection hidden="1"/>
    </xf>
    <xf numFmtId="1" fontId="5" fillId="8" borderId="22" xfId="1" applyNumberFormat="1" applyFont="1" applyFill="1" applyBorder="1" applyAlignment="1">
      <alignment vertical="center"/>
    </xf>
    <xf numFmtId="1" fontId="5" fillId="8" borderId="37" xfId="1" applyNumberFormat="1" applyFont="1" applyFill="1" applyBorder="1"/>
    <xf numFmtId="1" fontId="5" fillId="8" borderId="0" xfId="1" applyNumberFormat="1" applyFont="1" applyFill="1"/>
    <xf numFmtId="1" fontId="5" fillId="8" borderId="57" xfId="1" applyNumberFormat="1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28" fillId="0" borderId="0" xfId="1" applyFont="1"/>
    <xf numFmtId="0" fontId="29" fillId="0" borderId="0" xfId="1" applyFont="1" applyAlignment="1">
      <alignment horizontal="center"/>
    </xf>
    <xf numFmtId="0" fontId="6" fillId="0" borderId="82" xfId="1" applyFont="1" applyBorder="1"/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0" xfId="1" applyFont="1"/>
    <xf numFmtId="0" fontId="12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5/I%20TRIM%202025/SCRIBA/INVIO/modello_a___dettaglio_costi_del_personale_20250408_10294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2025</v>
          </cell>
          <cell r="D2" t="str">
            <v>Trimestre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M7">
            <v>621609</v>
          </cell>
          <cell r="U7">
            <v>11612</v>
          </cell>
        </row>
        <row r="9">
          <cell r="M9">
            <v>17830</v>
          </cell>
        </row>
        <row r="10">
          <cell r="M10">
            <v>7384</v>
          </cell>
        </row>
        <row r="11">
          <cell r="M11">
            <v>946</v>
          </cell>
        </row>
        <row r="15">
          <cell r="M15">
            <v>242</v>
          </cell>
        </row>
        <row r="19">
          <cell r="M19">
            <v>3137</v>
          </cell>
          <cell r="U19">
            <v>58</v>
          </cell>
        </row>
        <row r="27">
          <cell r="M27">
            <v>863</v>
          </cell>
          <cell r="U27">
            <v>16</v>
          </cell>
        </row>
        <row r="28">
          <cell r="M28">
            <v>177939</v>
          </cell>
          <cell r="U28">
            <v>3193</v>
          </cell>
        </row>
        <row r="41">
          <cell r="M41">
            <v>267</v>
          </cell>
          <cell r="U41">
            <v>5</v>
          </cell>
        </row>
        <row r="43">
          <cell r="M43">
            <v>722568</v>
          </cell>
          <cell r="U43">
            <v>73058</v>
          </cell>
        </row>
        <row r="45">
          <cell r="M45">
            <v>22688</v>
          </cell>
          <cell r="U45">
            <v>826</v>
          </cell>
        </row>
        <row r="46">
          <cell r="M46">
            <v>137876</v>
          </cell>
          <cell r="U46">
            <v>10326</v>
          </cell>
        </row>
        <row r="47">
          <cell r="M47">
            <v>28626</v>
          </cell>
        </row>
        <row r="48">
          <cell r="M48">
            <v>42905</v>
          </cell>
          <cell r="U48">
            <v>5065</v>
          </cell>
        </row>
        <row r="53">
          <cell r="M53">
            <v>987</v>
          </cell>
        </row>
        <row r="56">
          <cell r="M56">
            <v>2786</v>
          </cell>
          <cell r="U56">
            <v>342</v>
          </cell>
        </row>
        <row r="63">
          <cell r="M63">
            <v>261582</v>
          </cell>
          <cell r="U63">
            <v>24528</v>
          </cell>
        </row>
        <row r="65">
          <cell r="M65">
            <v>766</v>
          </cell>
          <cell r="U65">
            <v>94</v>
          </cell>
        </row>
        <row r="75">
          <cell r="M75">
            <v>237</v>
          </cell>
          <cell r="U75">
            <v>29</v>
          </cell>
        </row>
      </sheetData>
      <sheetData sheetId="11"/>
      <sheetData sheetId="12"/>
      <sheetData sheetId="13"/>
      <sheetData sheetId="14">
        <row r="7">
          <cell r="I7">
            <v>316558</v>
          </cell>
        </row>
        <row r="11">
          <cell r="I11">
            <v>6988</v>
          </cell>
        </row>
        <row r="15">
          <cell r="I15">
            <v>2005</v>
          </cell>
        </row>
        <row r="19">
          <cell r="I19">
            <v>1524</v>
          </cell>
        </row>
        <row r="27">
          <cell r="I27">
            <v>419</v>
          </cell>
        </row>
        <row r="28">
          <cell r="I28">
            <v>88976</v>
          </cell>
        </row>
        <row r="41">
          <cell r="I41">
            <v>130</v>
          </cell>
        </row>
      </sheetData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1038977</v>
          </cell>
        </row>
        <row r="3">
          <cell r="A3" t="str">
            <v>COMPL_TD.UNI.1</v>
          </cell>
          <cell r="B3">
            <v>1038977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2"/>
  <sheetViews>
    <sheetView showGridLines="0" tabSelected="1" topLeftCell="A112" zoomScale="50" zoomScaleNormal="50" zoomScaleSheetLayoutView="33" zoomScalePageLayoutView="30" workbookViewId="0">
      <selection activeCell="D134" sqref="D134"/>
    </sheetView>
  </sheetViews>
  <sheetFormatPr defaultColWidth="11.42578125" defaultRowHeight="25.5" customHeight="1" x14ac:dyDescent="0.3"/>
  <cols>
    <col min="1" max="1" width="93.140625" style="453" customWidth="1"/>
    <col min="2" max="2" width="41" style="16" customWidth="1"/>
    <col min="3" max="3" width="36.85546875" style="10" customWidth="1"/>
    <col min="4" max="4" width="36.85546875" style="16" customWidth="1"/>
    <col min="5" max="5" width="30.140625" style="16" customWidth="1"/>
    <col min="6" max="7" width="36.85546875" style="16" hidden="1" customWidth="1"/>
    <col min="8" max="8" width="51" style="16" customWidth="1"/>
    <col min="9" max="9" width="20.8554687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3" width="39.5703125" style="16" customWidth="1"/>
    <col min="14" max="14" width="36.85546875" style="16" customWidth="1"/>
    <col min="15" max="15" width="40.140625" style="10" customWidth="1"/>
    <col min="16" max="16" width="23.140625" style="10" customWidth="1"/>
    <col min="17" max="18" width="40.140625" style="10" hidden="1" customWidth="1"/>
    <col min="19" max="19" width="41.140625" style="10" customWidth="1"/>
    <col min="20" max="20" width="15.855468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140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2025</v>
      </c>
      <c r="F2" s="15"/>
      <c r="G2" s="15"/>
      <c r="I2" s="1" t="s">
        <v>4</v>
      </c>
      <c r="J2" s="13" t="str">
        <f>[1]ANAGR!$D$2</f>
        <v>Trimestre 1</v>
      </c>
      <c r="P2" s="15"/>
      <c r="Q2" s="15"/>
      <c r="R2" s="15"/>
    </row>
    <row r="3" spans="1:27" ht="124.7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9"/>
      <c r="N3" s="19"/>
      <c r="O3" s="20"/>
      <c r="P3" s="20"/>
      <c r="Q3" s="20"/>
      <c r="R3" s="20"/>
      <c r="S3" s="20"/>
      <c r="T3" s="21"/>
      <c r="U3" s="19"/>
      <c r="V3" s="18"/>
    </row>
    <row r="4" spans="1:27" ht="63.4" customHeight="1" thickBot="1" x14ac:dyDescent="0.3">
      <c r="A4" s="22"/>
      <c r="B4" s="23" t="str">
        <f>J2</f>
        <v>Trimestre 1</v>
      </c>
      <c r="C4" s="24"/>
      <c r="D4" s="24"/>
      <c r="E4" s="24"/>
      <c r="F4" s="24"/>
      <c r="G4" s="24"/>
      <c r="H4" s="24"/>
      <c r="I4" s="24"/>
      <c r="J4" s="24"/>
      <c r="K4" s="25"/>
      <c r="L4" s="26"/>
      <c r="M4" s="27" t="s">
        <v>6</v>
      </c>
      <c r="N4" s="28"/>
      <c r="O4" s="28"/>
      <c r="P4" s="28"/>
      <c r="Q4" s="28"/>
      <c r="R4" s="28"/>
      <c r="S4" s="28"/>
      <c r="T4" s="28"/>
      <c r="U4" s="28"/>
      <c r="V4" s="29"/>
      <c r="W4" s="30"/>
    </row>
    <row r="5" spans="1:27" s="45" customFormat="1" ht="211.5" customHeight="1" x14ac:dyDescent="0.2">
      <c r="A5" s="31" t="s">
        <v>7</v>
      </c>
      <c r="B5" s="32" t="s">
        <v>8</v>
      </c>
      <c r="C5" s="33" t="s">
        <v>9</v>
      </c>
      <c r="D5" s="34" t="s">
        <v>10</v>
      </c>
      <c r="E5" s="35"/>
      <c r="F5" s="36"/>
      <c r="G5" s="34" t="s">
        <v>11</v>
      </c>
      <c r="H5" s="37" t="s">
        <v>12</v>
      </c>
      <c r="I5" s="38"/>
      <c r="J5" s="39" t="s">
        <v>13</v>
      </c>
      <c r="K5" s="39" t="s">
        <v>14</v>
      </c>
      <c r="L5" s="38"/>
      <c r="M5" s="40" t="s">
        <v>15</v>
      </c>
      <c r="N5" s="41" t="s">
        <v>16</v>
      </c>
      <c r="O5" s="42" t="s">
        <v>17</v>
      </c>
      <c r="P5" s="35"/>
      <c r="Q5" s="36" t="s">
        <v>11</v>
      </c>
      <c r="R5" s="34"/>
      <c r="S5" s="43" t="s">
        <v>18</v>
      </c>
      <c r="T5" s="38"/>
      <c r="U5" s="44" t="s">
        <v>19</v>
      </c>
      <c r="V5" s="39" t="s">
        <v>20</v>
      </c>
      <c r="AA5" s="11"/>
    </row>
    <row r="6" spans="1:27" s="45" customFormat="1" ht="20.65" hidden="1" customHeight="1" thickBot="1" x14ac:dyDescent="0.25">
      <c r="A6" s="46"/>
      <c r="B6" s="47">
        <v>0</v>
      </c>
      <c r="C6" s="33">
        <v>0</v>
      </c>
      <c r="D6" s="34">
        <v>0</v>
      </c>
      <c r="E6" s="48">
        <v>0</v>
      </c>
      <c r="F6" s="34"/>
      <c r="G6" s="49">
        <v>0</v>
      </c>
      <c r="H6" s="50">
        <v>0</v>
      </c>
      <c r="I6" s="38">
        <v>0</v>
      </c>
      <c r="J6" s="51">
        <v>0</v>
      </c>
      <c r="K6" s="51">
        <v>0</v>
      </c>
      <c r="L6" s="38">
        <v>0</v>
      </c>
      <c r="M6" s="47">
        <v>0</v>
      </c>
      <c r="N6" s="33">
        <v>0</v>
      </c>
      <c r="O6" s="34"/>
      <c r="P6" s="48"/>
      <c r="Q6" s="34"/>
      <c r="R6" s="49"/>
      <c r="S6" s="50">
        <v>0</v>
      </c>
      <c r="T6" s="38">
        <v>0</v>
      </c>
      <c r="U6" s="51"/>
      <c r="V6" s="51"/>
      <c r="AA6" s="11"/>
    </row>
    <row r="7" spans="1:27" ht="39.950000000000003" customHeight="1" x14ac:dyDescent="0.25">
      <c r="A7" s="52" t="s">
        <v>21</v>
      </c>
      <c r="B7" s="53">
        <v>220267</v>
      </c>
      <c r="C7" s="54"/>
      <c r="D7" s="55">
        <v>79890</v>
      </c>
      <c r="E7" s="56"/>
      <c r="F7" s="36"/>
      <c r="G7" s="57"/>
      <c r="H7" s="58">
        <f t="shared" ref="H7:H12" si="0">B7+C7+D7+E7+F7+G7</f>
        <v>300157</v>
      </c>
      <c r="I7" s="59"/>
      <c r="J7" s="60">
        <v>5806</v>
      </c>
      <c r="K7" s="61"/>
      <c r="L7" s="59"/>
      <c r="M7" s="53">
        <f>+'[1]di cui Modello A TD assist'!M7</f>
        <v>621609</v>
      </c>
      <c r="N7" s="54"/>
      <c r="O7" s="55">
        <f>+'[1]IRCCS ricerca'!I7</f>
        <v>316558</v>
      </c>
      <c r="P7" s="56"/>
      <c r="Q7" s="36"/>
      <c r="R7" s="57"/>
      <c r="S7" s="58">
        <f>M7+N7+O7+P7+Q7+R7</f>
        <v>938167</v>
      </c>
      <c r="T7" s="59"/>
      <c r="U7" s="60">
        <f>+'[1]di cui Modello A TD assist'!U7</f>
        <v>11612</v>
      </c>
      <c r="V7" s="61"/>
      <c r="AA7" s="11" t="s">
        <v>22</v>
      </c>
    </row>
    <row r="8" spans="1:27" ht="39.950000000000003" customHeight="1" x14ac:dyDescent="0.25">
      <c r="A8" s="52" t="s">
        <v>23</v>
      </c>
      <c r="B8" s="53"/>
      <c r="C8" s="54"/>
      <c r="D8" s="55"/>
      <c r="E8" s="56"/>
      <c r="F8" s="36"/>
      <c r="G8" s="57"/>
      <c r="H8" s="58">
        <f t="shared" si="0"/>
        <v>0</v>
      </c>
      <c r="I8" s="59"/>
      <c r="J8" s="60"/>
      <c r="K8" s="61"/>
      <c r="L8" s="59"/>
      <c r="M8" s="53">
        <f>+'[1]di cui Modello A TD assist'!M8</f>
        <v>0</v>
      </c>
      <c r="N8" s="54"/>
      <c r="O8" s="55"/>
      <c r="P8" s="56"/>
      <c r="Q8" s="36"/>
      <c r="R8" s="57"/>
      <c r="S8" s="58">
        <f t="shared" ref="S8:S21" si="1">M8+N8+O8+P8+Q8+R8</f>
        <v>0</v>
      </c>
      <c r="T8" s="59"/>
      <c r="U8" s="60"/>
      <c r="V8" s="61"/>
      <c r="AA8" s="11" t="s">
        <v>24</v>
      </c>
    </row>
    <row r="9" spans="1:27" ht="54" customHeight="1" x14ac:dyDescent="0.25">
      <c r="A9" s="62" t="s">
        <v>25</v>
      </c>
      <c r="B9" s="53">
        <v>6025</v>
      </c>
      <c r="C9" s="54"/>
      <c r="D9" s="55"/>
      <c r="E9" s="56"/>
      <c r="F9" s="36"/>
      <c r="G9" s="57"/>
      <c r="H9" s="58">
        <f t="shared" si="0"/>
        <v>6025</v>
      </c>
      <c r="I9" s="59"/>
      <c r="J9" s="60"/>
      <c r="K9" s="61"/>
      <c r="L9" s="59"/>
      <c r="M9" s="53">
        <f>+'[1]di cui Modello A TD assist'!M9</f>
        <v>17830</v>
      </c>
      <c r="N9" s="54"/>
      <c r="O9" s="55"/>
      <c r="P9" s="56"/>
      <c r="Q9" s="36"/>
      <c r="R9" s="57"/>
      <c r="S9" s="58">
        <f t="shared" si="1"/>
        <v>17830</v>
      </c>
      <c r="T9" s="59"/>
      <c r="U9" s="60"/>
      <c r="V9" s="61"/>
      <c r="AA9" s="11" t="s">
        <v>26</v>
      </c>
    </row>
    <row r="10" spans="1:27" ht="39.950000000000003" customHeight="1" x14ac:dyDescent="0.25">
      <c r="A10" s="62" t="s">
        <v>27</v>
      </c>
      <c r="B10" s="53">
        <v>0</v>
      </c>
      <c r="C10" s="54"/>
      <c r="D10" s="55"/>
      <c r="E10" s="56"/>
      <c r="F10" s="36"/>
      <c r="G10" s="57"/>
      <c r="H10" s="58">
        <f t="shared" si="0"/>
        <v>0</v>
      </c>
      <c r="I10" s="59"/>
      <c r="J10" s="60"/>
      <c r="K10" s="61"/>
      <c r="L10" s="59"/>
      <c r="M10" s="53">
        <f>+'[1]di cui Modello A TD assist'!M10</f>
        <v>7384</v>
      </c>
      <c r="N10" s="54"/>
      <c r="O10" s="55"/>
      <c r="P10" s="56"/>
      <c r="Q10" s="36"/>
      <c r="R10" s="57"/>
      <c r="S10" s="58">
        <f t="shared" si="1"/>
        <v>7384</v>
      </c>
      <c r="T10" s="59"/>
      <c r="U10" s="60"/>
      <c r="V10" s="61"/>
      <c r="AA10" s="11" t="s">
        <v>28</v>
      </c>
    </row>
    <row r="11" spans="1:27" ht="39.950000000000003" customHeight="1" x14ac:dyDescent="0.25">
      <c r="A11" s="52" t="s">
        <v>29</v>
      </c>
      <c r="B11" s="53">
        <v>146</v>
      </c>
      <c r="C11" s="54"/>
      <c r="D11" s="55">
        <v>1747</v>
      </c>
      <c r="E11" s="56"/>
      <c r="F11" s="36"/>
      <c r="G11" s="57"/>
      <c r="H11" s="58">
        <f t="shared" si="0"/>
        <v>1893</v>
      </c>
      <c r="I11" s="59"/>
      <c r="J11" s="60"/>
      <c r="K11" s="61"/>
      <c r="L11" s="59"/>
      <c r="M11" s="53">
        <f>+'[1]di cui Modello A TD assist'!M11</f>
        <v>946</v>
      </c>
      <c r="N11" s="54"/>
      <c r="O11" s="55">
        <f>+'[1]IRCCS ricerca'!I11</f>
        <v>6988</v>
      </c>
      <c r="P11" s="56"/>
      <c r="Q11" s="36"/>
      <c r="R11" s="57"/>
      <c r="S11" s="58">
        <f t="shared" si="1"/>
        <v>7934</v>
      </c>
      <c r="T11" s="59"/>
      <c r="U11" s="60"/>
      <c r="V11" s="61"/>
      <c r="AA11" s="11" t="s">
        <v>30</v>
      </c>
    </row>
    <row r="12" spans="1:27" ht="25.7" hidden="1" customHeight="1" x14ac:dyDescent="0.25">
      <c r="A12" s="52" t="s">
        <v>31</v>
      </c>
      <c r="B12" s="63"/>
      <c r="C12" s="64"/>
      <c r="D12" s="65"/>
      <c r="E12" s="56"/>
      <c r="F12" s="36"/>
      <c r="G12" s="57"/>
      <c r="H12" s="58">
        <f t="shared" si="0"/>
        <v>0</v>
      </c>
      <c r="I12" s="59"/>
      <c r="J12" s="61"/>
      <c r="K12" s="61"/>
      <c r="L12" s="59"/>
      <c r="M12" s="53">
        <f>+'[1]di cui Modello A TD assist'!M12</f>
        <v>0</v>
      </c>
      <c r="N12" s="54"/>
      <c r="O12" s="55"/>
      <c r="P12" s="56"/>
      <c r="Q12" s="36"/>
      <c r="R12" s="57"/>
      <c r="S12" s="58">
        <f t="shared" si="1"/>
        <v>0</v>
      </c>
      <c r="T12" s="59"/>
      <c r="U12" s="60"/>
      <c r="V12" s="61"/>
      <c r="AA12" s="11" t="s">
        <v>32</v>
      </c>
    </row>
    <row r="13" spans="1:27" ht="39.75" customHeight="1" x14ac:dyDescent="0.25">
      <c r="A13" s="52" t="s">
        <v>33</v>
      </c>
      <c r="B13" s="53"/>
      <c r="C13" s="54"/>
      <c r="D13" s="55"/>
      <c r="E13" s="56"/>
      <c r="F13" s="36"/>
      <c r="G13" s="57"/>
      <c r="H13" s="66">
        <f>SUM(B13+C13+D13+E13+F13+G13)</f>
        <v>0</v>
      </c>
      <c r="I13" s="67"/>
      <c r="J13" s="68"/>
      <c r="K13" s="69"/>
      <c r="L13" s="67"/>
      <c r="M13" s="53">
        <f>+'[1]di cui Modello A TD assist'!M13</f>
        <v>0</v>
      </c>
      <c r="N13" s="54"/>
      <c r="O13" s="55"/>
      <c r="P13" s="56"/>
      <c r="Q13" s="36"/>
      <c r="R13" s="57"/>
      <c r="S13" s="66">
        <f t="shared" si="1"/>
        <v>0</v>
      </c>
      <c r="T13" s="67"/>
      <c r="U13" s="68"/>
      <c r="V13" s="69"/>
      <c r="AA13" s="11" t="s">
        <v>34</v>
      </c>
    </row>
    <row r="14" spans="1:27" ht="39.950000000000003" customHeight="1" x14ac:dyDescent="0.25">
      <c r="A14" s="52" t="s">
        <v>35</v>
      </c>
      <c r="B14" s="53">
        <v>816</v>
      </c>
      <c r="C14" s="54"/>
      <c r="D14" s="55">
        <v>0</v>
      </c>
      <c r="E14" s="56"/>
      <c r="F14" s="36"/>
      <c r="G14" s="57"/>
      <c r="H14" s="58">
        <f t="shared" ref="H14:H21" si="2">B14+C14+D14+E14+F14+G14</f>
        <v>816</v>
      </c>
      <c r="I14" s="59"/>
      <c r="J14" s="60">
        <v>816</v>
      </c>
      <c r="K14" s="61"/>
      <c r="L14" s="59"/>
      <c r="M14" s="53">
        <f>+'[1]di cui Modello A TD assist'!M14</f>
        <v>0</v>
      </c>
      <c r="N14" s="54"/>
      <c r="O14" s="55"/>
      <c r="P14" s="56"/>
      <c r="Q14" s="36"/>
      <c r="R14" s="57"/>
      <c r="S14" s="58">
        <f t="shared" si="1"/>
        <v>0</v>
      </c>
      <c r="T14" s="59"/>
      <c r="U14" s="60"/>
      <c r="V14" s="61"/>
      <c r="AA14" s="11" t="s">
        <v>36</v>
      </c>
    </row>
    <row r="15" spans="1:27" ht="39.950000000000003" customHeight="1" x14ac:dyDescent="0.25">
      <c r="A15" s="52" t="s">
        <v>37</v>
      </c>
      <c r="B15" s="53">
        <v>58</v>
      </c>
      <c r="C15" s="54"/>
      <c r="D15" s="55">
        <v>463</v>
      </c>
      <c r="E15" s="56"/>
      <c r="F15" s="36"/>
      <c r="G15" s="57"/>
      <c r="H15" s="58">
        <f t="shared" si="2"/>
        <v>521</v>
      </c>
      <c r="I15" s="59"/>
      <c r="J15" s="60">
        <v>521</v>
      </c>
      <c r="K15" s="61"/>
      <c r="L15" s="59"/>
      <c r="M15" s="53">
        <f>+'[1]di cui Modello A TD assist'!M15</f>
        <v>242</v>
      </c>
      <c r="N15" s="54"/>
      <c r="O15" s="55">
        <f>+'[1]IRCCS ricerca'!I15</f>
        <v>2005</v>
      </c>
      <c r="P15" s="56"/>
      <c r="Q15" s="36"/>
      <c r="R15" s="57"/>
      <c r="S15" s="58">
        <f t="shared" si="1"/>
        <v>2247</v>
      </c>
      <c r="T15" s="59"/>
      <c r="U15" s="60"/>
      <c r="V15" s="61"/>
      <c r="AA15" s="11" t="s">
        <v>38</v>
      </c>
    </row>
    <row r="16" spans="1:27" ht="37.35" hidden="1" customHeight="1" x14ac:dyDescent="0.25">
      <c r="A16" s="52" t="s">
        <v>39</v>
      </c>
      <c r="B16" s="63"/>
      <c r="C16" s="64"/>
      <c r="D16" s="65"/>
      <c r="E16" s="56"/>
      <c r="F16" s="36"/>
      <c r="G16" s="65"/>
      <c r="H16" s="58">
        <f t="shared" si="2"/>
        <v>0</v>
      </c>
      <c r="I16" s="59"/>
      <c r="J16" s="61"/>
      <c r="K16" s="61"/>
      <c r="L16" s="59"/>
      <c r="M16" s="53"/>
      <c r="N16" s="54"/>
      <c r="O16" s="55"/>
      <c r="P16" s="56"/>
      <c r="Q16" s="36"/>
      <c r="R16" s="65"/>
      <c r="S16" s="58">
        <f t="shared" si="1"/>
        <v>0</v>
      </c>
      <c r="T16" s="59"/>
      <c r="U16" s="60"/>
      <c r="V16" s="61"/>
      <c r="AA16" s="11" t="s">
        <v>40</v>
      </c>
    </row>
    <row r="17" spans="1:27" ht="49.5" customHeight="1" x14ac:dyDescent="0.25">
      <c r="A17" s="70" t="s">
        <v>41</v>
      </c>
      <c r="B17" s="53"/>
      <c r="C17" s="54"/>
      <c r="D17" s="55"/>
      <c r="E17" s="56"/>
      <c r="F17" s="36"/>
      <c r="G17" s="57"/>
      <c r="H17" s="58">
        <f t="shared" si="2"/>
        <v>0</v>
      </c>
      <c r="I17" s="59"/>
      <c r="J17" s="60"/>
      <c r="K17" s="61"/>
      <c r="L17" s="59"/>
      <c r="M17" s="53">
        <f>+'[1]di cui Modello A TD assist'!M17</f>
        <v>0</v>
      </c>
      <c r="N17" s="54"/>
      <c r="O17" s="55"/>
      <c r="P17" s="56"/>
      <c r="Q17" s="36"/>
      <c r="R17" s="57"/>
      <c r="S17" s="58">
        <f t="shared" si="1"/>
        <v>0</v>
      </c>
      <c r="T17" s="59"/>
      <c r="U17" s="60"/>
      <c r="V17" s="61"/>
      <c r="AA17" s="11" t="s">
        <v>42</v>
      </c>
    </row>
    <row r="18" spans="1:27" ht="37.35" hidden="1" customHeight="1" x14ac:dyDescent="0.25">
      <c r="A18" s="71" t="s">
        <v>43</v>
      </c>
      <c r="B18" s="63"/>
      <c r="C18" s="72"/>
      <c r="D18" s="65"/>
      <c r="E18" s="56"/>
      <c r="F18" s="36"/>
      <c r="G18" s="73"/>
      <c r="H18" s="74">
        <f t="shared" si="2"/>
        <v>0</v>
      </c>
      <c r="I18" s="59"/>
      <c r="J18" s="75"/>
      <c r="K18" s="76"/>
      <c r="L18" s="59"/>
      <c r="M18" s="53"/>
      <c r="N18" s="77"/>
      <c r="O18" s="55"/>
      <c r="P18" s="56"/>
      <c r="Q18" s="36"/>
      <c r="R18" s="73"/>
      <c r="S18" s="74">
        <f t="shared" si="1"/>
        <v>0</v>
      </c>
      <c r="T18" s="59"/>
      <c r="U18" s="78"/>
      <c r="V18" s="76"/>
      <c r="AA18" s="11" t="s">
        <v>44</v>
      </c>
    </row>
    <row r="19" spans="1:27" s="81" customFormat="1" ht="69" customHeight="1" x14ac:dyDescent="0.25">
      <c r="A19" s="79" t="s">
        <v>45</v>
      </c>
      <c r="B19" s="53">
        <v>1107</v>
      </c>
      <c r="C19" s="77"/>
      <c r="D19" s="55">
        <v>381</v>
      </c>
      <c r="E19" s="56"/>
      <c r="F19" s="36"/>
      <c r="G19" s="73"/>
      <c r="H19" s="74">
        <f t="shared" si="2"/>
        <v>1488</v>
      </c>
      <c r="I19" s="59"/>
      <c r="J19" s="78">
        <v>27</v>
      </c>
      <c r="K19" s="76"/>
      <c r="L19" s="80"/>
      <c r="M19" s="53">
        <f>+'[1]di cui Modello A TD assist'!M19</f>
        <v>3137</v>
      </c>
      <c r="N19" s="77"/>
      <c r="O19" s="55">
        <f>+'[1]IRCCS ricerca'!I19</f>
        <v>1524</v>
      </c>
      <c r="P19" s="56"/>
      <c r="Q19" s="36"/>
      <c r="R19" s="73"/>
      <c r="S19" s="74">
        <f t="shared" si="1"/>
        <v>4661</v>
      </c>
      <c r="T19" s="59"/>
      <c r="U19" s="60">
        <f>+'[1]di cui Modello A TD assist'!U19</f>
        <v>58</v>
      </c>
      <c r="V19" s="76"/>
      <c r="W19" s="10"/>
      <c r="AA19" s="11" t="s">
        <v>46</v>
      </c>
    </row>
    <row r="20" spans="1:27" s="81" customFormat="1" ht="38.1" hidden="1" customHeight="1" x14ac:dyDescent="0.25">
      <c r="A20" s="82" t="s">
        <v>47</v>
      </c>
      <c r="B20" s="53"/>
      <c r="C20" s="54"/>
      <c r="D20" s="55"/>
      <c r="E20" s="83"/>
      <c r="F20" s="36"/>
      <c r="G20" s="73"/>
      <c r="H20" s="74">
        <f t="shared" si="2"/>
        <v>0</v>
      </c>
      <c r="I20" s="59"/>
      <c r="J20" s="60"/>
      <c r="K20" s="84"/>
      <c r="L20" s="80"/>
      <c r="M20" s="53"/>
      <c r="N20" s="54"/>
      <c r="O20" s="55"/>
      <c r="P20" s="83"/>
      <c r="Q20" s="36"/>
      <c r="R20" s="73"/>
      <c r="S20" s="74">
        <f t="shared" si="1"/>
        <v>0</v>
      </c>
      <c r="T20" s="59"/>
      <c r="U20" s="60"/>
      <c r="V20" s="84"/>
      <c r="W20" s="10"/>
      <c r="AA20" s="11" t="s">
        <v>48</v>
      </c>
    </row>
    <row r="21" spans="1:27" s="81" customFormat="1" ht="72" customHeight="1" thickBot="1" x14ac:dyDescent="0.3">
      <c r="A21" s="85" t="s">
        <v>49</v>
      </c>
      <c r="B21" s="86"/>
      <c r="C21" s="87"/>
      <c r="D21" s="88"/>
      <c r="E21" s="89"/>
      <c r="F21" s="36"/>
      <c r="G21" s="57"/>
      <c r="H21" s="74">
        <f t="shared" si="2"/>
        <v>0</v>
      </c>
      <c r="I21" s="59"/>
      <c r="J21" s="90"/>
      <c r="K21" s="84"/>
      <c r="L21" s="80"/>
      <c r="M21" s="86"/>
      <c r="N21" s="91"/>
      <c r="O21" s="88"/>
      <c r="P21" s="89"/>
      <c r="Q21" s="36"/>
      <c r="R21" s="57"/>
      <c r="S21" s="74">
        <f t="shared" si="1"/>
        <v>0</v>
      </c>
      <c r="T21" s="59"/>
      <c r="U21" s="90"/>
      <c r="V21" s="84"/>
      <c r="W21" s="92"/>
      <c r="X21" s="93"/>
      <c r="Y21" s="93"/>
      <c r="AA21" s="11" t="s">
        <v>50</v>
      </c>
    </row>
    <row r="22" spans="1:27" s="81" customFormat="1" ht="26.45" hidden="1" customHeight="1" x14ac:dyDescent="0.25">
      <c r="A22" s="94"/>
      <c r="B22" s="53"/>
      <c r="C22" s="54"/>
      <c r="D22" s="95"/>
      <c r="E22" s="96"/>
      <c r="F22" s="36"/>
      <c r="G22" s="57"/>
      <c r="H22" s="58"/>
      <c r="I22" s="59"/>
      <c r="J22" s="60"/>
      <c r="K22" s="84"/>
      <c r="L22" s="80"/>
      <c r="M22" s="53"/>
      <c r="N22" s="54"/>
      <c r="O22" s="95"/>
      <c r="P22" s="96"/>
      <c r="Q22" s="36"/>
      <c r="R22" s="57"/>
      <c r="S22" s="58"/>
      <c r="T22" s="59"/>
      <c r="U22" s="60"/>
      <c r="V22" s="84"/>
      <c r="W22" s="10"/>
      <c r="AA22" s="11" t="s">
        <v>51</v>
      </c>
    </row>
    <row r="23" spans="1:27" s="81" customFormat="1" ht="26.45" hidden="1" customHeight="1" x14ac:dyDescent="0.25">
      <c r="A23" s="94"/>
      <c r="B23" s="53"/>
      <c r="C23" s="54"/>
      <c r="D23" s="95"/>
      <c r="E23" s="96"/>
      <c r="F23" s="36"/>
      <c r="G23" s="57"/>
      <c r="H23" s="58"/>
      <c r="I23" s="59"/>
      <c r="J23" s="60"/>
      <c r="K23" s="84"/>
      <c r="L23" s="80"/>
      <c r="M23" s="53"/>
      <c r="N23" s="54"/>
      <c r="O23" s="95"/>
      <c r="P23" s="96"/>
      <c r="Q23" s="36"/>
      <c r="R23" s="57"/>
      <c r="S23" s="58"/>
      <c r="T23" s="59"/>
      <c r="U23" s="60"/>
      <c r="V23" s="84"/>
      <c r="W23" s="10"/>
      <c r="AA23" s="11" t="s">
        <v>52</v>
      </c>
    </row>
    <row r="24" spans="1:27" s="81" customFormat="1" ht="26.45" hidden="1" customHeight="1" thickBot="1" x14ac:dyDescent="0.3">
      <c r="A24" s="94"/>
      <c r="B24" s="97"/>
      <c r="C24" s="77"/>
      <c r="D24" s="98"/>
      <c r="E24" s="99"/>
      <c r="F24" s="36"/>
      <c r="G24" s="100"/>
      <c r="H24" s="74"/>
      <c r="I24" s="59"/>
      <c r="J24" s="78"/>
      <c r="K24" s="84"/>
      <c r="L24" s="80"/>
      <c r="M24" s="97"/>
      <c r="N24" s="77"/>
      <c r="O24" s="98"/>
      <c r="P24" s="99"/>
      <c r="Q24" s="36"/>
      <c r="R24" s="100"/>
      <c r="S24" s="74"/>
      <c r="T24" s="59"/>
      <c r="U24" s="78"/>
      <c r="V24" s="84"/>
      <c r="W24" s="10"/>
      <c r="AA24" s="11" t="s">
        <v>53</v>
      </c>
    </row>
    <row r="25" spans="1:27" s="81" customFormat="1" ht="61.5" customHeight="1" x14ac:dyDescent="0.25">
      <c r="A25" s="101" t="s">
        <v>54</v>
      </c>
      <c r="B25" s="102"/>
      <c r="C25" s="103"/>
      <c r="D25" s="104"/>
      <c r="E25" s="105"/>
      <c r="F25" s="36"/>
      <c r="G25" s="106"/>
      <c r="H25" s="107">
        <f t="shared" ref="H25:H32" si="3">B25+C25+D25+E25+F25+G25</f>
        <v>0</v>
      </c>
      <c r="I25" s="59"/>
      <c r="J25" s="108"/>
      <c r="K25" s="84"/>
      <c r="L25" s="80"/>
      <c r="M25" s="53">
        <f>+'[1]di cui Modello A TD assist'!M25</f>
        <v>0</v>
      </c>
      <c r="N25" s="103"/>
      <c r="O25" s="104"/>
      <c r="P25" s="105"/>
      <c r="Q25" s="36"/>
      <c r="R25" s="106"/>
      <c r="S25" s="107">
        <f t="shared" ref="S25:S32" si="4">M25+N25+O25+P25+Q25+R25</f>
        <v>0</v>
      </c>
      <c r="T25" s="59"/>
      <c r="U25" s="60">
        <f>+'[1]di cui Modello A TD assist'!U25</f>
        <v>0</v>
      </c>
      <c r="V25" s="84"/>
      <c r="W25" s="10"/>
      <c r="AA25" s="11" t="s">
        <v>55</v>
      </c>
    </row>
    <row r="26" spans="1:27" s="81" customFormat="1" ht="37.35" hidden="1" customHeight="1" x14ac:dyDescent="0.25">
      <c r="A26" s="109" t="s">
        <v>56</v>
      </c>
      <c r="B26" s="110"/>
      <c r="C26" s="111"/>
      <c r="D26" s="112"/>
      <c r="E26" s="56"/>
      <c r="F26" s="36"/>
      <c r="G26" s="113"/>
      <c r="H26" s="58">
        <f t="shared" si="3"/>
        <v>0</v>
      </c>
      <c r="I26" s="59"/>
      <c r="J26" s="114"/>
      <c r="K26" s="115"/>
      <c r="L26" s="80"/>
      <c r="M26" s="116"/>
      <c r="N26" s="117"/>
      <c r="O26" s="118"/>
      <c r="P26" s="56"/>
      <c r="Q26" s="36"/>
      <c r="R26" s="113"/>
      <c r="S26" s="58">
        <f t="shared" si="4"/>
        <v>0</v>
      </c>
      <c r="T26" s="59"/>
      <c r="U26" s="119"/>
      <c r="V26" s="115"/>
      <c r="W26" s="10"/>
      <c r="AA26" s="11" t="s">
        <v>57</v>
      </c>
    </row>
    <row r="27" spans="1:27" ht="60.75" customHeight="1" x14ac:dyDescent="0.25">
      <c r="A27" s="109" t="s">
        <v>58</v>
      </c>
      <c r="B27" s="53">
        <v>304</v>
      </c>
      <c r="C27" s="120"/>
      <c r="D27" s="55">
        <v>105</v>
      </c>
      <c r="E27" s="56"/>
      <c r="F27" s="36"/>
      <c r="G27" s="113"/>
      <c r="H27" s="58">
        <f t="shared" si="3"/>
        <v>409</v>
      </c>
      <c r="I27" s="59"/>
      <c r="J27" s="119">
        <v>7</v>
      </c>
      <c r="K27" s="115"/>
      <c r="L27" s="80"/>
      <c r="M27" s="53">
        <f>+'[1]di cui Modello A TD assist'!M27</f>
        <v>863</v>
      </c>
      <c r="N27" s="120"/>
      <c r="O27" s="55">
        <f>+'[1]IRCCS ricerca'!I27</f>
        <v>419</v>
      </c>
      <c r="P27" s="56"/>
      <c r="Q27" s="36"/>
      <c r="R27" s="113"/>
      <c r="S27" s="58">
        <f t="shared" si="4"/>
        <v>1282</v>
      </c>
      <c r="T27" s="59"/>
      <c r="U27" s="60">
        <f>+'[1]di cui Modello A TD assist'!U27</f>
        <v>16</v>
      </c>
      <c r="V27" s="115"/>
      <c r="AA27" s="11" t="s">
        <v>59</v>
      </c>
    </row>
    <row r="28" spans="1:27" ht="69" customHeight="1" x14ac:dyDescent="0.25">
      <c r="A28" s="121" t="s">
        <v>60</v>
      </c>
      <c r="B28" s="53">
        <v>62495</v>
      </c>
      <c r="C28" s="122"/>
      <c r="D28" s="55">
        <v>22449</v>
      </c>
      <c r="E28" s="56"/>
      <c r="F28" s="36"/>
      <c r="G28" s="73"/>
      <c r="H28" s="123">
        <f t="shared" si="3"/>
        <v>84944</v>
      </c>
      <c r="I28" s="59"/>
      <c r="J28" s="60">
        <v>1656</v>
      </c>
      <c r="K28" s="84"/>
      <c r="L28" s="80"/>
      <c r="M28" s="53">
        <f>+'[1]di cui Modello A TD assist'!M28</f>
        <v>177939</v>
      </c>
      <c r="N28" s="124"/>
      <c r="O28" s="55">
        <f>+'[1]IRCCS ricerca'!I28</f>
        <v>88976</v>
      </c>
      <c r="P28" s="56"/>
      <c r="Q28" s="36"/>
      <c r="R28" s="73"/>
      <c r="S28" s="123">
        <f t="shared" si="4"/>
        <v>266915</v>
      </c>
      <c r="T28" s="59"/>
      <c r="U28" s="60">
        <f>+'[1]di cui Modello A TD assist'!U28</f>
        <v>3193</v>
      </c>
      <c r="V28" s="84"/>
      <c r="AA28" s="11" t="s">
        <v>61</v>
      </c>
    </row>
    <row r="29" spans="1:27" ht="26.45" hidden="1" customHeight="1" x14ac:dyDescent="0.25">
      <c r="A29" s="125" t="s">
        <v>62</v>
      </c>
      <c r="B29" s="97"/>
      <c r="C29" s="122"/>
      <c r="D29" s="126"/>
      <c r="E29" s="56"/>
      <c r="F29" s="36"/>
      <c r="G29" s="57"/>
      <c r="H29" s="123">
        <f t="shared" si="3"/>
        <v>0</v>
      </c>
      <c r="I29" s="59"/>
      <c r="J29" s="60"/>
      <c r="K29" s="84"/>
      <c r="L29" s="80"/>
      <c r="M29" s="97"/>
      <c r="N29" s="122"/>
      <c r="O29" s="126"/>
      <c r="P29" s="56"/>
      <c r="Q29" s="36"/>
      <c r="R29" s="57"/>
      <c r="S29" s="123">
        <f t="shared" si="4"/>
        <v>0</v>
      </c>
      <c r="T29" s="59"/>
      <c r="U29" s="127"/>
      <c r="V29" s="59"/>
      <c r="AA29" s="11" t="s">
        <v>63</v>
      </c>
    </row>
    <row r="30" spans="1:27" ht="38.1" hidden="1" customHeight="1" x14ac:dyDescent="0.25">
      <c r="A30" s="128" t="s">
        <v>64</v>
      </c>
      <c r="B30" s="63"/>
      <c r="C30" s="129"/>
      <c r="D30" s="65"/>
      <c r="E30" s="96"/>
      <c r="F30" s="36"/>
      <c r="G30" s="73"/>
      <c r="H30" s="123">
        <f t="shared" si="3"/>
        <v>0</v>
      </c>
      <c r="I30" s="59"/>
      <c r="J30" s="60"/>
      <c r="K30" s="84"/>
      <c r="L30" s="80"/>
      <c r="M30" s="53"/>
      <c r="N30" s="124"/>
      <c r="O30" s="55"/>
      <c r="P30" s="96"/>
      <c r="Q30" s="36"/>
      <c r="R30" s="73"/>
      <c r="S30" s="123">
        <f t="shared" si="4"/>
        <v>0</v>
      </c>
      <c r="T30" s="59"/>
      <c r="U30" s="60"/>
      <c r="V30" s="84"/>
      <c r="AA30" s="11" t="s">
        <v>65</v>
      </c>
    </row>
    <row r="31" spans="1:27" ht="26.45" hidden="1" customHeight="1" x14ac:dyDescent="0.25">
      <c r="A31" s="130" t="s">
        <v>66</v>
      </c>
      <c r="B31" s="53"/>
      <c r="C31" s="124"/>
      <c r="D31" s="55"/>
      <c r="E31" s="96"/>
      <c r="F31" s="36"/>
      <c r="G31" s="73"/>
      <c r="H31" s="123">
        <f t="shared" si="3"/>
        <v>0</v>
      </c>
      <c r="I31" s="59"/>
      <c r="J31" s="60"/>
      <c r="K31" s="84"/>
      <c r="L31" s="80"/>
      <c r="M31" s="53"/>
      <c r="N31" s="124"/>
      <c r="O31" s="55"/>
      <c r="P31" s="96"/>
      <c r="Q31" s="36"/>
      <c r="R31" s="73"/>
      <c r="S31" s="123">
        <f t="shared" si="4"/>
        <v>0</v>
      </c>
      <c r="T31" s="59"/>
      <c r="U31" s="60"/>
      <c r="V31" s="131"/>
      <c r="AA31" s="11" t="s">
        <v>67</v>
      </c>
    </row>
    <row r="32" spans="1:27" ht="73.5" customHeight="1" thickBot="1" x14ac:dyDescent="0.3">
      <c r="A32" s="132" t="s">
        <v>68</v>
      </c>
      <c r="B32" s="86"/>
      <c r="C32" s="133"/>
      <c r="D32" s="57"/>
      <c r="E32" s="56"/>
      <c r="F32" s="36"/>
      <c r="G32" s="134"/>
      <c r="H32" s="123">
        <f t="shared" si="3"/>
        <v>0</v>
      </c>
      <c r="I32" s="135"/>
      <c r="J32" s="90"/>
      <c r="K32" s="84"/>
      <c r="L32" s="80"/>
      <c r="M32" s="136"/>
      <c r="N32" s="137"/>
      <c r="O32" s="100"/>
      <c r="P32" s="56"/>
      <c r="Q32" s="36"/>
      <c r="R32" s="134"/>
      <c r="S32" s="123">
        <f t="shared" si="4"/>
        <v>0</v>
      </c>
      <c r="T32" s="138"/>
      <c r="U32" s="139"/>
      <c r="V32" s="140"/>
      <c r="W32" s="92"/>
      <c r="X32" s="93"/>
      <c r="Y32" s="93"/>
      <c r="AA32" s="11" t="s">
        <v>69</v>
      </c>
    </row>
    <row r="33" spans="1:27" ht="26.45" hidden="1" customHeight="1" x14ac:dyDescent="0.25">
      <c r="A33" s="141"/>
      <c r="B33" s="142"/>
      <c r="C33" s="143"/>
      <c r="D33" s="134"/>
      <c r="E33" s="99"/>
      <c r="F33" s="36"/>
      <c r="G33" s="134"/>
      <c r="H33" s="144"/>
      <c r="I33" s="135"/>
      <c r="J33" s="145"/>
      <c r="K33" s="146"/>
      <c r="L33" s="80"/>
      <c r="M33" s="142"/>
      <c r="N33" s="143"/>
      <c r="O33" s="134"/>
      <c r="P33" s="99"/>
      <c r="Q33" s="36"/>
      <c r="R33" s="134"/>
      <c r="S33" s="144"/>
      <c r="T33" s="135"/>
      <c r="U33" s="145"/>
      <c r="V33" s="146"/>
      <c r="AA33" s="11" t="s">
        <v>70</v>
      </c>
    </row>
    <row r="34" spans="1:27" ht="26.45" hidden="1" customHeight="1" x14ac:dyDescent="0.25">
      <c r="A34" s="141"/>
      <c r="B34" s="142"/>
      <c r="C34" s="143"/>
      <c r="D34" s="134"/>
      <c r="E34" s="99"/>
      <c r="F34" s="36"/>
      <c r="G34" s="134"/>
      <c r="H34" s="144"/>
      <c r="I34" s="135"/>
      <c r="J34" s="145"/>
      <c r="K34" s="146"/>
      <c r="L34" s="80"/>
      <c r="M34" s="142"/>
      <c r="N34" s="143"/>
      <c r="O34" s="134"/>
      <c r="P34" s="99"/>
      <c r="Q34" s="36"/>
      <c r="R34" s="134"/>
      <c r="S34" s="144"/>
      <c r="T34" s="135"/>
      <c r="U34" s="145"/>
      <c r="V34" s="146"/>
      <c r="AA34" s="11" t="s">
        <v>71</v>
      </c>
    </row>
    <row r="35" spans="1:27" ht="26.45" hidden="1" customHeight="1" thickBot="1" x14ac:dyDescent="0.3">
      <c r="A35" s="141"/>
      <c r="B35" s="142"/>
      <c r="C35" s="143"/>
      <c r="D35" s="134"/>
      <c r="E35" s="99"/>
      <c r="F35" s="36"/>
      <c r="G35" s="134"/>
      <c r="H35" s="144"/>
      <c r="I35" s="135"/>
      <c r="J35" s="145"/>
      <c r="K35" s="146"/>
      <c r="L35" s="80"/>
      <c r="M35" s="142"/>
      <c r="N35" s="143"/>
      <c r="O35" s="134"/>
      <c r="P35" s="99"/>
      <c r="Q35" s="36"/>
      <c r="R35" s="134"/>
      <c r="S35" s="144"/>
      <c r="T35" s="135"/>
      <c r="U35" s="145"/>
      <c r="V35" s="146"/>
      <c r="AA35" s="11" t="s">
        <v>72</v>
      </c>
    </row>
    <row r="36" spans="1:27" ht="55.5" customHeight="1" x14ac:dyDescent="0.25">
      <c r="A36" s="147" t="s">
        <v>73</v>
      </c>
      <c r="B36" s="148">
        <f>SUM(B7:B24)-B15</f>
        <v>228361</v>
      </c>
      <c r="C36" s="149">
        <f>SUM(C7:C24)-C15</f>
        <v>0</v>
      </c>
      <c r="D36" s="150">
        <f>SUM(D7:D24)-D15</f>
        <v>82018</v>
      </c>
      <c r="E36" s="151"/>
      <c r="F36" s="36"/>
      <c r="G36" s="150">
        <f>SUM(G7:G24)-G15</f>
        <v>0</v>
      </c>
      <c r="H36" s="152">
        <f>SUM(H7:H24)-H15</f>
        <v>310379</v>
      </c>
      <c r="I36" s="59"/>
      <c r="J36" s="153">
        <f>SUM(J7:J24)-J15</f>
        <v>6649</v>
      </c>
      <c r="K36" s="154">
        <f>SUM(K7:K24)-K15</f>
        <v>0</v>
      </c>
      <c r="L36" s="80"/>
      <c r="M36" s="148">
        <f>SUM(M7:M24)-M15</f>
        <v>650906</v>
      </c>
      <c r="N36" s="149">
        <f>SUM(N7:N24)-N15</f>
        <v>0</v>
      </c>
      <c r="O36" s="150">
        <f>SUM(O7:O24)-O15</f>
        <v>325070</v>
      </c>
      <c r="P36" s="151"/>
      <c r="Q36" s="36">
        <f>SUM(Q7:Q24)-Q15</f>
        <v>0</v>
      </c>
      <c r="R36" s="150"/>
      <c r="S36" s="152">
        <f>SUM(S7:S24)-S15</f>
        <v>975976</v>
      </c>
      <c r="T36" s="59"/>
      <c r="U36" s="153">
        <f>SUM(U7:U24)-U15</f>
        <v>11670</v>
      </c>
      <c r="V36" s="154"/>
      <c r="AA36" s="11" t="s">
        <v>74</v>
      </c>
    </row>
    <row r="37" spans="1:27" ht="55.5" customHeight="1" thickBot="1" x14ac:dyDescent="0.3">
      <c r="A37" s="155" t="s">
        <v>75</v>
      </c>
      <c r="B37" s="156">
        <f>SUM(B25:B35)</f>
        <v>62799</v>
      </c>
      <c r="C37" s="157">
        <f>SUM(C25:C35)</f>
        <v>0</v>
      </c>
      <c r="D37" s="158">
        <f>SUM(D25:D35)</f>
        <v>22554</v>
      </c>
      <c r="E37" s="159"/>
      <c r="F37" s="36"/>
      <c r="G37" s="158">
        <f>SUM(G25:G35)</f>
        <v>0</v>
      </c>
      <c r="H37" s="160">
        <f>SUM(H25:H35)</f>
        <v>85353</v>
      </c>
      <c r="I37" s="59"/>
      <c r="J37" s="161">
        <f>SUM(J25:J35)</f>
        <v>1663</v>
      </c>
      <c r="K37" s="162">
        <f>SUM(K25:K35)</f>
        <v>0</v>
      </c>
      <c r="L37" s="80"/>
      <c r="M37" s="156">
        <f>SUM(M25:M35)</f>
        <v>178802</v>
      </c>
      <c r="N37" s="157">
        <f>SUM(N25:N35)</f>
        <v>0</v>
      </c>
      <c r="O37" s="158">
        <f>SUM(O25:O35)</f>
        <v>89395</v>
      </c>
      <c r="P37" s="159"/>
      <c r="Q37" s="36">
        <f>SUM(Q25:Q35)</f>
        <v>0</v>
      </c>
      <c r="R37" s="158"/>
      <c r="S37" s="160">
        <f>SUM(S25:S35)</f>
        <v>268197</v>
      </c>
      <c r="T37" s="59"/>
      <c r="U37" s="161">
        <f>SUM(U25:U35)</f>
        <v>3209</v>
      </c>
      <c r="V37" s="162"/>
      <c r="AA37" s="11" t="s">
        <v>76</v>
      </c>
    </row>
    <row r="38" spans="1:27" ht="39.950000000000003" customHeight="1" thickBot="1" x14ac:dyDescent="0.3">
      <c r="A38" s="163" t="s">
        <v>77</v>
      </c>
      <c r="B38" s="164">
        <f>B36+B37+B15</f>
        <v>291218</v>
      </c>
      <c r="C38" s="165">
        <f>C36+C37+C15</f>
        <v>0</v>
      </c>
      <c r="D38" s="166">
        <f>D36+D37+D15</f>
        <v>105035</v>
      </c>
      <c r="E38" s="167"/>
      <c r="F38" s="36"/>
      <c r="G38" s="166">
        <f>G36+G37+G15</f>
        <v>0</v>
      </c>
      <c r="H38" s="168">
        <f>H36+H37+H15</f>
        <v>396253</v>
      </c>
      <c r="I38" s="169"/>
      <c r="J38" s="170">
        <f>J36+J37+J15</f>
        <v>8833</v>
      </c>
      <c r="K38" s="170">
        <f>K36+K37+K15</f>
        <v>0</v>
      </c>
      <c r="L38" s="169"/>
      <c r="M38" s="164">
        <f>M36+M37+M15</f>
        <v>829950</v>
      </c>
      <c r="N38" s="165">
        <f>N36+N37+N15</f>
        <v>0</v>
      </c>
      <c r="O38" s="166">
        <f>O36+O37+O15</f>
        <v>416470</v>
      </c>
      <c r="P38" s="167"/>
      <c r="Q38" s="36">
        <f>Q36+Q37+Q15</f>
        <v>0</v>
      </c>
      <c r="R38" s="166"/>
      <c r="S38" s="168">
        <f>S36+S37+S15</f>
        <v>1246420</v>
      </c>
      <c r="T38" s="169"/>
      <c r="U38" s="170">
        <f>U36+U37+U15</f>
        <v>14879</v>
      </c>
      <c r="V38" s="170"/>
      <c r="AA38" s="11" t="s">
        <v>78</v>
      </c>
    </row>
    <row r="39" spans="1:27" ht="37.5" customHeight="1" x14ac:dyDescent="0.25">
      <c r="A39" s="171" t="s">
        <v>79</v>
      </c>
      <c r="B39" s="53"/>
      <c r="C39" s="172"/>
      <c r="D39" s="55"/>
      <c r="E39" s="173"/>
      <c r="F39" s="36"/>
      <c r="G39" s="174"/>
      <c r="H39" s="175">
        <f>B39+C39+D39+E39+F39+G39</f>
        <v>0</v>
      </c>
      <c r="I39" s="176"/>
      <c r="J39" s="177"/>
      <c r="K39" s="178"/>
      <c r="L39" s="176"/>
      <c r="M39" s="53">
        <f>+'[1]di cui Modello A TD assist'!M39</f>
        <v>0</v>
      </c>
      <c r="N39" s="172"/>
      <c r="O39" s="55"/>
      <c r="P39" s="173"/>
      <c r="Q39" s="36"/>
      <c r="R39" s="174"/>
      <c r="S39" s="175">
        <f>M39+N39+O39+P39+Q39+R39</f>
        <v>0</v>
      </c>
      <c r="T39" s="176"/>
      <c r="U39" s="177"/>
      <c r="V39" s="178"/>
      <c r="AA39" s="11" t="s">
        <v>80</v>
      </c>
    </row>
    <row r="40" spans="1:27" ht="26.45" hidden="1" customHeight="1" thickBot="1" x14ac:dyDescent="0.3">
      <c r="A40" s="179" t="s">
        <v>81</v>
      </c>
      <c r="B40" s="63"/>
      <c r="C40" s="180"/>
      <c r="D40" s="181"/>
      <c r="E40" s="182"/>
      <c r="F40" s="183"/>
      <c r="G40" s="184"/>
      <c r="H40" s="185">
        <f>B40+C40+D40+E40+F40+G40</f>
        <v>0</v>
      </c>
      <c r="I40" s="186"/>
      <c r="J40" s="187"/>
      <c r="K40" s="188"/>
      <c r="L40" s="176"/>
      <c r="M40" s="53"/>
      <c r="N40" s="189"/>
      <c r="O40" s="126"/>
      <c r="P40" s="182"/>
      <c r="Q40" s="183"/>
      <c r="R40" s="184"/>
      <c r="S40" s="185">
        <f>M40+N40+O40+P40+Q40+R40</f>
        <v>0</v>
      </c>
      <c r="T40" s="186"/>
      <c r="U40" s="190"/>
      <c r="V40" s="188"/>
      <c r="AA40" s="11" t="s">
        <v>82</v>
      </c>
    </row>
    <row r="41" spans="1:27" ht="47.85" customHeight="1" thickBot="1" x14ac:dyDescent="0.3">
      <c r="A41" s="179" t="s">
        <v>83</v>
      </c>
      <c r="B41" s="97">
        <v>94</v>
      </c>
      <c r="C41" s="189"/>
      <c r="D41" s="126">
        <v>32</v>
      </c>
      <c r="E41" s="191"/>
      <c r="F41" s="183"/>
      <c r="G41" s="184"/>
      <c r="H41" s="185">
        <f>B41+C41+D41+E41+F41+G41</f>
        <v>126</v>
      </c>
      <c r="I41" s="186"/>
      <c r="J41" s="192">
        <v>2</v>
      </c>
      <c r="K41" s="188"/>
      <c r="L41" s="176"/>
      <c r="M41" s="53">
        <f>+'[1]di cui Modello A TD assist'!M41</f>
        <v>267</v>
      </c>
      <c r="N41" s="189"/>
      <c r="O41" s="55">
        <f>+'[1]IRCCS ricerca'!I41</f>
        <v>130</v>
      </c>
      <c r="P41" s="191"/>
      <c r="Q41" s="183"/>
      <c r="R41" s="184"/>
      <c r="S41" s="185">
        <f>M41+N41+O41+P41+Q41+R41</f>
        <v>397</v>
      </c>
      <c r="T41" s="186"/>
      <c r="U41" s="60">
        <f>+'[1]di cui Modello A TD assist'!U41</f>
        <v>5</v>
      </c>
      <c r="V41" s="188"/>
      <c r="W41" s="30"/>
      <c r="AA41" s="11" t="s">
        <v>84</v>
      </c>
    </row>
    <row r="42" spans="1:27" s="202" customFormat="1" ht="207.75" customHeight="1" x14ac:dyDescent="0.3">
      <c r="A42" s="31" t="s">
        <v>85</v>
      </c>
      <c r="B42" s="193" t="s">
        <v>8</v>
      </c>
      <c r="C42" s="194" t="s">
        <v>9</v>
      </c>
      <c r="D42" s="195" t="s">
        <v>10</v>
      </c>
      <c r="E42" s="35"/>
      <c r="F42" s="196"/>
      <c r="G42" s="195" t="s">
        <v>11</v>
      </c>
      <c r="H42" s="197" t="s">
        <v>12</v>
      </c>
      <c r="I42" s="38"/>
      <c r="J42" s="39" t="s">
        <v>13</v>
      </c>
      <c r="K42" s="39" t="s">
        <v>14</v>
      </c>
      <c r="L42" s="38"/>
      <c r="M42" s="198" t="s">
        <v>15</v>
      </c>
      <c r="N42" s="199" t="s">
        <v>16</v>
      </c>
      <c r="O42" s="200" t="s">
        <v>17</v>
      </c>
      <c r="P42" s="35"/>
      <c r="Q42" s="196" t="s">
        <v>11</v>
      </c>
      <c r="R42" s="195"/>
      <c r="S42" s="201" t="s">
        <v>18</v>
      </c>
      <c r="T42" s="38"/>
      <c r="U42" s="44" t="s">
        <v>19</v>
      </c>
      <c r="V42" s="39" t="s">
        <v>20</v>
      </c>
      <c r="AA42" s="11"/>
    </row>
    <row r="43" spans="1:27" ht="39.950000000000003" customHeight="1" x14ac:dyDescent="0.25">
      <c r="A43" s="52" t="s">
        <v>86</v>
      </c>
      <c r="B43" s="53">
        <v>231849</v>
      </c>
      <c r="C43" s="54"/>
      <c r="D43" s="55">
        <v>331485</v>
      </c>
      <c r="E43" s="48"/>
      <c r="F43" s="203"/>
      <c r="G43" s="57"/>
      <c r="H43" s="58">
        <f t="shared" ref="H43:H50" si="5">B43+C43+D43+E43+F43+G43</f>
        <v>563334</v>
      </c>
      <c r="I43" s="59"/>
      <c r="J43" s="60">
        <v>25646</v>
      </c>
      <c r="K43" s="61"/>
      <c r="L43" s="59"/>
      <c r="M43" s="53">
        <f>+'[1]di cui Modello A TD assist'!M43</f>
        <v>722568</v>
      </c>
      <c r="N43" s="54"/>
      <c r="O43" s="55">
        <v>1246316</v>
      </c>
      <c r="P43" s="48"/>
      <c r="Q43" s="203"/>
      <c r="R43" s="57"/>
      <c r="S43" s="58">
        <f t="shared" ref="S43:S55" si="6">M43+N43+O43+P43+Q43+R43</f>
        <v>1968884</v>
      </c>
      <c r="T43" s="59"/>
      <c r="U43" s="60">
        <f>+'[1]di cui Modello A TD assist'!U43</f>
        <v>73058</v>
      </c>
      <c r="V43" s="61"/>
      <c r="AA43" s="11" t="s">
        <v>87</v>
      </c>
    </row>
    <row r="44" spans="1:27" ht="39.950000000000003" customHeight="1" x14ac:dyDescent="0.25">
      <c r="A44" s="52" t="s">
        <v>23</v>
      </c>
      <c r="B44" s="53">
        <v>0</v>
      </c>
      <c r="C44" s="54"/>
      <c r="D44" s="55"/>
      <c r="E44" s="56"/>
      <c r="F44" s="203"/>
      <c r="G44" s="57"/>
      <c r="H44" s="58">
        <f t="shared" si="5"/>
        <v>0</v>
      </c>
      <c r="I44" s="59"/>
      <c r="J44" s="60">
        <v>0</v>
      </c>
      <c r="K44" s="61"/>
      <c r="L44" s="59"/>
      <c r="M44" s="53">
        <f>+'[1]di cui Modello A TD assist'!M44</f>
        <v>0</v>
      </c>
      <c r="N44" s="54"/>
      <c r="O44" s="55"/>
      <c r="P44" s="56"/>
      <c r="Q44" s="203"/>
      <c r="R44" s="57"/>
      <c r="S44" s="58">
        <f t="shared" si="6"/>
        <v>0</v>
      </c>
      <c r="T44" s="59"/>
      <c r="U44" s="60">
        <f>+'[1]di cui Modello A TD assist'!U44</f>
        <v>0</v>
      </c>
      <c r="V44" s="61"/>
      <c r="AA44" s="11" t="s">
        <v>88</v>
      </c>
    </row>
    <row r="45" spans="1:27" ht="39.950000000000003" customHeight="1" x14ac:dyDescent="0.25">
      <c r="A45" s="52" t="s">
        <v>89</v>
      </c>
      <c r="B45" s="53">
        <v>5310</v>
      </c>
      <c r="C45" s="54"/>
      <c r="D45" s="55"/>
      <c r="E45" s="56"/>
      <c r="F45" s="203"/>
      <c r="G45" s="57"/>
      <c r="H45" s="58">
        <f t="shared" si="5"/>
        <v>5310</v>
      </c>
      <c r="I45" s="59"/>
      <c r="J45" s="60">
        <v>339</v>
      </c>
      <c r="K45" s="61"/>
      <c r="L45" s="59"/>
      <c r="M45" s="53">
        <f>+'[1]di cui Modello A TD assist'!M45</f>
        <v>22688</v>
      </c>
      <c r="N45" s="54"/>
      <c r="O45" s="55"/>
      <c r="P45" s="56"/>
      <c r="Q45" s="203"/>
      <c r="R45" s="57"/>
      <c r="S45" s="58">
        <f t="shared" si="6"/>
        <v>22688</v>
      </c>
      <c r="T45" s="59"/>
      <c r="U45" s="60">
        <f>+'[1]di cui Modello A TD assist'!U45</f>
        <v>826</v>
      </c>
      <c r="V45" s="61"/>
      <c r="AA45" s="11" t="s">
        <v>90</v>
      </c>
    </row>
    <row r="46" spans="1:27" ht="39.950000000000003" customHeight="1" x14ac:dyDescent="0.25">
      <c r="A46" s="62" t="s">
        <v>91</v>
      </c>
      <c r="B46" s="53">
        <v>49368</v>
      </c>
      <c r="C46" s="54"/>
      <c r="D46" s="55"/>
      <c r="E46" s="56"/>
      <c r="F46" s="203"/>
      <c r="G46" s="57"/>
      <c r="H46" s="58">
        <f t="shared" si="5"/>
        <v>49368</v>
      </c>
      <c r="I46" s="59"/>
      <c r="J46" s="60">
        <v>5429</v>
      </c>
      <c r="K46" s="61"/>
      <c r="L46" s="59"/>
      <c r="M46" s="53">
        <f>+'[1]di cui Modello A TD assist'!M46</f>
        <v>137876</v>
      </c>
      <c r="N46" s="54"/>
      <c r="O46" s="55"/>
      <c r="P46" s="56"/>
      <c r="Q46" s="203"/>
      <c r="R46" s="57"/>
      <c r="S46" s="58">
        <f t="shared" si="6"/>
        <v>137876</v>
      </c>
      <c r="T46" s="59"/>
      <c r="U46" s="60">
        <f>+'[1]di cui Modello A TD assist'!U46</f>
        <v>10326</v>
      </c>
      <c r="V46" s="61"/>
      <c r="AA46" s="11" t="s">
        <v>92</v>
      </c>
    </row>
    <row r="47" spans="1:27" ht="39.950000000000003" customHeight="1" x14ac:dyDescent="0.25">
      <c r="A47" s="62" t="s">
        <v>93</v>
      </c>
      <c r="B47" s="53">
        <v>600</v>
      </c>
      <c r="C47" s="54"/>
      <c r="D47" s="55"/>
      <c r="E47" s="56"/>
      <c r="F47" s="203"/>
      <c r="G47" s="57"/>
      <c r="H47" s="58">
        <f t="shared" si="5"/>
        <v>600</v>
      </c>
      <c r="I47" s="59"/>
      <c r="J47" s="60">
        <v>100</v>
      </c>
      <c r="K47" s="61"/>
      <c r="L47" s="59"/>
      <c r="M47" s="53">
        <f>+'[1]di cui Modello A TD assist'!M47</f>
        <v>28626</v>
      </c>
      <c r="N47" s="54"/>
      <c r="O47" s="55"/>
      <c r="P47" s="56"/>
      <c r="Q47" s="203"/>
      <c r="R47" s="57"/>
      <c r="S47" s="58">
        <f t="shared" si="6"/>
        <v>28626</v>
      </c>
      <c r="T47" s="59"/>
      <c r="U47" s="60">
        <f>+'[1]di cui Modello A TD assist'!U47</f>
        <v>0</v>
      </c>
      <c r="V47" s="61"/>
      <c r="AA47" s="11" t="s">
        <v>94</v>
      </c>
    </row>
    <row r="48" spans="1:27" ht="39.950000000000003" customHeight="1" x14ac:dyDescent="0.25">
      <c r="A48" s="204" t="s">
        <v>95</v>
      </c>
      <c r="B48" s="53">
        <v>17190</v>
      </c>
      <c r="C48" s="54"/>
      <c r="D48" s="55">
        <v>16919</v>
      </c>
      <c r="E48" s="56"/>
      <c r="F48" s="203"/>
      <c r="G48" s="57"/>
      <c r="H48" s="58">
        <f t="shared" si="5"/>
        <v>34109</v>
      </c>
      <c r="I48" s="59"/>
      <c r="J48" s="60">
        <v>1745</v>
      </c>
      <c r="K48" s="61"/>
      <c r="L48" s="59"/>
      <c r="M48" s="53">
        <f>+'[1]di cui Modello A TD assist'!M48</f>
        <v>42905</v>
      </c>
      <c r="N48" s="54"/>
      <c r="O48" s="55">
        <v>65234</v>
      </c>
      <c r="P48" s="56"/>
      <c r="Q48" s="203"/>
      <c r="R48" s="57"/>
      <c r="S48" s="58">
        <f t="shared" si="6"/>
        <v>108139</v>
      </c>
      <c r="T48" s="59"/>
      <c r="U48" s="60">
        <f>+'[1]di cui Modello A TD assist'!U48</f>
        <v>5065</v>
      </c>
      <c r="V48" s="61"/>
      <c r="AA48" s="11" t="s">
        <v>96</v>
      </c>
    </row>
    <row r="49" spans="1:27" ht="39.950000000000003" customHeight="1" x14ac:dyDescent="0.25">
      <c r="A49" s="204" t="s">
        <v>97</v>
      </c>
      <c r="B49" s="53">
        <v>0</v>
      </c>
      <c r="C49" s="54"/>
      <c r="D49" s="55"/>
      <c r="E49" s="56"/>
      <c r="F49" s="203"/>
      <c r="G49" s="57"/>
      <c r="H49" s="58">
        <f t="shared" si="5"/>
        <v>0</v>
      </c>
      <c r="I49" s="59"/>
      <c r="J49" s="60">
        <v>0</v>
      </c>
      <c r="K49" s="61"/>
      <c r="L49" s="59"/>
      <c r="M49" s="53">
        <f>+'[1]di cui Modello A TD assist'!M49</f>
        <v>0</v>
      </c>
      <c r="N49" s="54"/>
      <c r="O49" s="55"/>
      <c r="P49" s="56"/>
      <c r="Q49" s="203"/>
      <c r="R49" s="57"/>
      <c r="S49" s="58">
        <f t="shared" si="6"/>
        <v>0</v>
      </c>
      <c r="T49" s="59"/>
      <c r="U49" s="60">
        <f>+'[1]di cui Modello A TD assist'!U49</f>
        <v>0</v>
      </c>
      <c r="V49" s="61"/>
      <c r="AA49" s="11" t="s">
        <v>98</v>
      </c>
    </row>
    <row r="50" spans="1:27" ht="25.7" hidden="1" customHeight="1" x14ac:dyDescent="0.25">
      <c r="A50" s="52" t="s">
        <v>31</v>
      </c>
      <c r="B50" s="63"/>
      <c r="C50" s="64"/>
      <c r="D50" s="65"/>
      <c r="E50" s="56"/>
      <c r="F50" s="203"/>
      <c r="G50" s="57"/>
      <c r="H50" s="58">
        <f t="shared" si="5"/>
        <v>0</v>
      </c>
      <c r="I50" s="59"/>
      <c r="J50" s="61"/>
      <c r="K50" s="61"/>
      <c r="L50" s="59"/>
      <c r="M50" s="53"/>
      <c r="N50" s="54"/>
      <c r="O50" s="55"/>
      <c r="P50" s="56"/>
      <c r="Q50" s="203"/>
      <c r="R50" s="57"/>
      <c r="S50" s="58">
        <f t="shared" si="6"/>
        <v>0</v>
      </c>
      <c r="T50" s="59"/>
      <c r="U50" s="60"/>
      <c r="V50" s="61"/>
      <c r="AA50" s="11" t="s">
        <v>99</v>
      </c>
    </row>
    <row r="51" spans="1:27" ht="39.950000000000003" customHeight="1" x14ac:dyDescent="0.25">
      <c r="A51" s="52" t="s">
        <v>100</v>
      </c>
      <c r="B51" s="53"/>
      <c r="C51" s="54"/>
      <c r="D51" s="55"/>
      <c r="E51" s="56"/>
      <c r="F51" s="203"/>
      <c r="G51" s="57"/>
      <c r="H51" s="66">
        <f>SUM(B51+C51+D51+E51+F51+G51)</f>
        <v>0</v>
      </c>
      <c r="I51" s="67"/>
      <c r="J51" s="68"/>
      <c r="K51" s="69"/>
      <c r="L51" s="67"/>
      <c r="M51" s="53">
        <f>+'[1]di cui Modello A TD assist'!M51</f>
        <v>0</v>
      </c>
      <c r="N51" s="54"/>
      <c r="O51" s="55"/>
      <c r="P51" s="56"/>
      <c r="Q51" s="203"/>
      <c r="R51" s="57"/>
      <c r="S51" s="66">
        <f t="shared" si="6"/>
        <v>0</v>
      </c>
      <c r="T51" s="67"/>
      <c r="U51" s="60">
        <f>+'[1]di cui Modello A TD assist'!U51</f>
        <v>0</v>
      </c>
      <c r="V51" s="69"/>
      <c r="AA51" s="11" t="s">
        <v>101</v>
      </c>
    </row>
    <row r="52" spans="1:27" ht="25.7" hidden="1" customHeight="1" x14ac:dyDescent="0.25">
      <c r="A52" s="52" t="s">
        <v>102</v>
      </c>
      <c r="B52" s="53"/>
      <c r="C52" s="54"/>
      <c r="D52" s="55"/>
      <c r="E52" s="56"/>
      <c r="F52" s="203"/>
      <c r="G52" s="57"/>
      <c r="H52" s="58">
        <f t="shared" ref="H52:H57" si="7">B52+C52+D52+E52+F52+G52</f>
        <v>0</v>
      </c>
      <c r="I52" s="59"/>
      <c r="J52" s="60"/>
      <c r="K52" s="61"/>
      <c r="L52" s="59"/>
      <c r="M52" s="53"/>
      <c r="N52" s="54"/>
      <c r="O52" s="55"/>
      <c r="P52" s="56"/>
      <c r="Q52" s="203"/>
      <c r="R52" s="57"/>
      <c r="S52" s="58">
        <f t="shared" si="6"/>
        <v>0</v>
      </c>
      <c r="T52" s="59"/>
      <c r="U52" s="60"/>
      <c r="V52" s="61"/>
      <c r="AA52" s="11" t="s">
        <v>103</v>
      </c>
    </row>
    <row r="53" spans="1:27" ht="39.950000000000003" customHeight="1" x14ac:dyDescent="0.25">
      <c r="A53" s="52" t="s">
        <v>37</v>
      </c>
      <c r="B53" s="53">
        <v>290</v>
      </c>
      <c r="C53" s="54"/>
      <c r="D53" s="55"/>
      <c r="E53" s="56"/>
      <c r="F53" s="203"/>
      <c r="G53" s="57"/>
      <c r="H53" s="58">
        <f t="shared" si="7"/>
        <v>290</v>
      </c>
      <c r="I53" s="59"/>
      <c r="J53" s="60"/>
      <c r="K53" s="61"/>
      <c r="L53" s="59"/>
      <c r="M53" s="53">
        <f>+'[1]di cui Modello A TD assist'!M53</f>
        <v>987</v>
      </c>
      <c r="N53" s="54"/>
      <c r="O53" s="55"/>
      <c r="P53" s="56"/>
      <c r="Q53" s="203"/>
      <c r="R53" s="57"/>
      <c r="S53" s="58">
        <f t="shared" si="6"/>
        <v>987</v>
      </c>
      <c r="T53" s="59"/>
      <c r="U53" s="60">
        <f>+'[1]di cui Modello A TD assist'!U53</f>
        <v>0</v>
      </c>
      <c r="V53" s="61"/>
      <c r="AA53" s="11" t="s">
        <v>104</v>
      </c>
    </row>
    <row r="54" spans="1:27" ht="56.45" customHeight="1" x14ac:dyDescent="0.25">
      <c r="A54" s="205" t="s">
        <v>105</v>
      </c>
      <c r="B54" s="53"/>
      <c r="C54" s="54"/>
      <c r="D54" s="55"/>
      <c r="E54" s="56"/>
      <c r="F54" s="203"/>
      <c r="G54" s="57"/>
      <c r="H54" s="58">
        <f t="shared" si="7"/>
        <v>0</v>
      </c>
      <c r="I54" s="59"/>
      <c r="J54" s="60"/>
      <c r="K54" s="61"/>
      <c r="L54" s="59"/>
      <c r="M54" s="53">
        <f>+'[1]di cui Modello A TD assist'!M54</f>
        <v>0</v>
      </c>
      <c r="N54" s="54"/>
      <c r="O54" s="55"/>
      <c r="P54" s="56"/>
      <c r="Q54" s="203"/>
      <c r="R54" s="57"/>
      <c r="S54" s="58">
        <f t="shared" si="6"/>
        <v>0</v>
      </c>
      <c r="T54" s="59"/>
      <c r="U54" s="60">
        <f>+'[1]di cui Modello A TD assist'!U54</f>
        <v>0</v>
      </c>
      <c r="V54" s="61"/>
      <c r="AA54" s="11" t="s">
        <v>106</v>
      </c>
    </row>
    <row r="55" spans="1:27" ht="74.45" hidden="1" customHeight="1" x14ac:dyDescent="0.25">
      <c r="A55" s="206" t="s">
        <v>107</v>
      </c>
      <c r="B55" s="86"/>
      <c r="C55" s="91"/>
      <c r="D55" s="57"/>
      <c r="E55" s="56"/>
      <c r="F55" s="203"/>
      <c r="G55" s="57"/>
      <c r="H55" s="58">
        <f t="shared" si="7"/>
        <v>0</v>
      </c>
      <c r="I55" s="59"/>
      <c r="J55" s="90"/>
      <c r="K55" s="61"/>
      <c r="L55" s="59"/>
      <c r="M55" s="53"/>
      <c r="N55" s="207"/>
      <c r="O55" s="55"/>
      <c r="P55" s="89"/>
      <c r="Q55" s="203"/>
      <c r="R55" s="57"/>
      <c r="S55" s="58">
        <f t="shared" si="6"/>
        <v>0</v>
      </c>
      <c r="T55" s="59"/>
      <c r="U55" s="60"/>
      <c r="V55" s="61"/>
      <c r="AA55" s="11" t="s">
        <v>108</v>
      </c>
    </row>
    <row r="56" spans="1:27" ht="72.75" customHeight="1" x14ac:dyDescent="0.25">
      <c r="A56" s="208" t="s">
        <v>109</v>
      </c>
      <c r="B56" s="53">
        <v>1115</v>
      </c>
      <c r="C56" s="54"/>
      <c r="D56" s="55">
        <v>1287</v>
      </c>
      <c r="E56" s="56"/>
      <c r="F56" s="203"/>
      <c r="G56" s="57"/>
      <c r="H56" s="58">
        <f t="shared" si="7"/>
        <v>2402</v>
      </c>
      <c r="I56" s="59"/>
      <c r="J56" s="60">
        <v>114</v>
      </c>
      <c r="K56" s="61"/>
      <c r="L56" s="59"/>
      <c r="M56" s="53">
        <f>+'[1]di cui Modello A TD assist'!M56</f>
        <v>2786</v>
      </c>
      <c r="N56" s="54"/>
      <c r="O56" s="55">
        <v>4980</v>
      </c>
      <c r="P56" s="56"/>
      <c r="Q56" s="203"/>
      <c r="R56" s="57"/>
      <c r="S56" s="58">
        <f>M56+N56+O56+P56+Q56+R56</f>
        <v>7766</v>
      </c>
      <c r="T56" s="59"/>
      <c r="U56" s="60">
        <f>+'[1]di cui Modello A TD assist'!U56</f>
        <v>342</v>
      </c>
      <c r="V56" s="61"/>
      <c r="AA56" s="11" t="s">
        <v>110</v>
      </c>
    </row>
    <row r="57" spans="1:27" ht="77.650000000000006" customHeight="1" thickBot="1" x14ac:dyDescent="0.3">
      <c r="A57" s="209" t="s">
        <v>111</v>
      </c>
      <c r="B57" s="86"/>
      <c r="C57" s="87"/>
      <c r="D57" s="57"/>
      <c r="E57" s="89"/>
      <c r="F57" s="203"/>
      <c r="G57" s="57"/>
      <c r="H57" s="58">
        <f t="shared" si="7"/>
        <v>0</v>
      </c>
      <c r="I57" s="210"/>
      <c r="J57" s="90"/>
      <c r="K57" s="61"/>
      <c r="L57" s="210"/>
      <c r="M57" s="86"/>
      <c r="N57" s="91"/>
      <c r="O57" s="88"/>
      <c r="P57" s="89"/>
      <c r="Q57" s="203"/>
      <c r="R57" s="211"/>
      <c r="S57" s="58">
        <f>M57+N57+O57+P57+Q57+R57</f>
        <v>0</v>
      </c>
      <c r="T57" s="210"/>
      <c r="U57" s="212"/>
      <c r="V57" s="213"/>
      <c r="W57" s="92"/>
      <c r="X57" s="93"/>
      <c r="Y57" s="93"/>
      <c r="AA57" s="11" t="s">
        <v>112</v>
      </c>
    </row>
    <row r="58" spans="1:27" ht="20.65" hidden="1" customHeight="1" x14ac:dyDescent="0.25">
      <c r="A58" s="214"/>
      <c r="B58" s="215"/>
      <c r="C58" s="216"/>
      <c r="D58" s="217"/>
      <c r="E58" s="96"/>
      <c r="F58" s="203"/>
      <c r="G58" s="211"/>
      <c r="H58" s="218"/>
      <c r="I58" s="210"/>
      <c r="J58" s="219"/>
      <c r="K58" s="213"/>
      <c r="L58" s="210"/>
      <c r="M58" s="215"/>
      <c r="N58" s="216"/>
      <c r="O58" s="217"/>
      <c r="P58" s="96"/>
      <c r="Q58" s="203"/>
      <c r="R58" s="211"/>
      <c r="S58" s="218"/>
      <c r="T58" s="210"/>
      <c r="U58" s="219"/>
      <c r="V58" s="213"/>
      <c r="AA58" s="11" t="s">
        <v>113</v>
      </c>
    </row>
    <row r="59" spans="1:27" ht="20.65" hidden="1" customHeight="1" x14ac:dyDescent="0.25">
      <c r="A59" s="214"/>
      <c r="B59" s="215"/>
      <c r="C59" s="216"/>
      <c r="D59" s="217"/>
      <c r="E59" s="96"/>
      <c r="F59" s="203"/>
      <c r="G59" s="211"/>
      <c r="H59" s="218"/>
      <c r="I59" s="210"/>
      <c r="J59" s="219"/>
      <c r="K59" s="213"/>
      <c r="L59" s="210"/>
      <c r="M59" s="215"/>
      <c r="N59" s="216"/>
      <c r="O59" s="217"/>
      <c r="P59" s="96"/>
      <c r="Q59" s="203"/>
      <c r="R59" s="211"/>
      <c r="S59" s="218"/>
      <c r="T59" s="210"/>
      <c r="U59" s="219"/>
      <c r="V59" s="213"/>
      <c r="AA59" s="11" t="s">
        <v>114</v>
      </c>
    </row>
    <row r="60" spans="1:27" ht="20.65" hidden="1" customHeight="1" thickBot="1" x14ac:dyDescent="0.3">
      <c r="A60" s="220"/>
      <c r="B60" s="221"/>
      <c r="C60" s="222"/>
      <c r="D60" s="223"/>
      <c r="E60" s="224"/>
      <c r="F60" s="203"/>
      <c r="G60" s="225"/>
      <c r="H60" s="226"/>
      <c r="I60" s="210"/>
      <c r="J60" s="227"/>
      <c r="K60" s="228"/>
      <c r="L60" s="210"/>
      <c r="M60" s="221"/>
      <c r="N60" s="222"/>
      <c r="O60" s="223"/>
      <c r="P60" s="224"/>
      <c r="Q60" s="203"/>
      <c r="R60" s="225"/>
      <c r="S60" s="226"/>
      <c r="T60" s="210"/>
      <c r="U60" s="227"/>
      <c r="V60" s="228"/>
      <c r="AA60" s="11" t="s">
        <v>115</v>
      </c>
    </row>
    <row r="61" spans="1:27" ht="65.25" customHeight="1" x14ac:dyDescent="0.25">
      <c r="A61" s="229" t="s">
        <v>116</v>
      </c>
      <c r="B61" s="102"/>
      <c r="C61" s="230"/>
      <c r="D61" s="104"/>
      <c r="E61" s="105"/>
      <c r="F61" s="203"/>
      <c r="G61" s="231"/>
      <c r="H61" s="107">
        <f t="shared" ref="H61:H66" si="8">B61+C61+D61+E61+F61+G61</f>
        <v>0</v>
      </c>
      <c r="I61" s="59"/>
      <c r="J61" s="232"/>
      <c r="K61" s="233"/>
      <c r="L61" s="59"/>
      <c r="M61" s="53">
        <f>+'[1]di cui Modello A TD assist'!M61</f>
        <v>0</v>
      </c>
      <c r="N61" s="230"/>
      <c r="O61" s="104"/>
      <c r="P61" s="105"/>
      <c r="Q61" s="203"/>
      <c r="R61" s="231"/>
      <c r="S61" s="107">
        <f t="shared" ref="S61:S66" si="9">M61+N61+O61+P61+Q61+R61</f>
        <v>0</v>
      </c>
      <c r="T61" s="59"/>
      <c r="U61" s="60">
        <f>+'[1]di cui Modello A TD assist'!U61</f>
        <v>0</v>
      </c>
      <c r="V61" s="233"/>
      <c r="AA61" s="11" t="s">
        <v>117</v>
      </c>
    </row>
    <row r="62" spans="1:27" ht="75.75" hidden="1" customHeight="1" x14ac:dyDescent="0.25">
      <c r="A62" s="234" t="s">
        <v>118</v>
      </c>
      <c r="B62" s="86"/>
      <c r="C62" s="235"/>
      <c r="D62" s="57"/>
      <c r="E62" s="56"/>
      <c r="F62" s="203"/>
      <c r="G62" s="73"/>
      <c r="H62" s="74">
        <f t="shared" si="8"/>
        <v>0</v>
      </c>
      <c r="I62" s="59"/>
      <c r="J62" s="236"/>
      <c r="K62" s="75"/>
      <c r="L62" s="59"/>
      <c r="M62" s="53"/>
      <c r="N62" s="237"/>
      <c r="O62" s="55"/>
      <c r="P62" s="56"/>
      <c r="Q62" s="203"/>
      <c r="R62" s="73"/>
      <c r="S62" s="74">
        <f t="shared" si="9"/>
        <v>0</v>
      </c>
      <c r="T62" s="59"/>
      <c r="U62" s="78"/>
      <c r="V62" s="75"/>
      <c r="AA62" s="11" t="s">
        <v>119</v>
      </c>
    </row>
    <row r="63" spans="1:27" ht="67.150000000000006" customHeight="1" x14ac:dyDescent="0.25">
      <c r="A63" s="121" t="s">
        <v>120</v>
      </c>
      <c r="B63" s="53">
        <v>83528</v>
      </c>
      <c r="C63" s="54"/>
      <c r="D63" s="55">
        <v>95811</v>
      </c>
      <c r="E63" s="56"/>
      <c r="F63" s="203"/>
      <c r="G63" s="57"/>
      <c r="H63" s="58">
        <f t="shared" si="8"/>
        <v>179339</v>
      </c>
      <c r="I63" s="59"/>
      <c r="J63" s="60">
        <v>9134</v>
      </c>
      <c r="K63" s="61"/>
      <c r="L63" s="59"/>
      <c r="M63" s="53">
        <f>+'[1]di cui Modello A TD assist'!M63</f>
        <v>261582</v>
      </c>
      <c r="N63" s="54"/>
      <c r="O63" s="55">
        <v>360676</v>
      </c>
      <c r="P63" s="56"/>
      <c r="Q63" s="203"/>
      <c r="R63" s="57"/>
      <c r="S63" s="58">
        <f t="shared" si="9"/>
        <v>622258</v>
      </c>
      <c r="T63" s="59"/>
      <c r="U63" s="60">
        <f>+'[1]di cui Modello A TD assist'!U63</f>
        <v>24528</v>
      </c>
      <c r="V63" s="61"/>
      <c r="AA63" s="11" t="s">
        <v>121</v>
      </c>
    </row>
    <row r="64" spans="1:27" ht="26.45" hidden="1" customHeight="1" thickBot="1" x14ac:dyDescent="0.3">
      <c r="A64" s="238" t="s">
        <v>62</v>
      </c>
      <c r="B64" s="239"/>
      <c r="C64" s="117"/>
      <c r="D64" s="118"/>
      <c r="E64" s="89"/>
      <c r="F64" s="203"/>
      <c r="G64" s="113"/>
      <c r="H64" s="123">
        <f t="shared" si="8"/>
        <v>0</v>
      </c>
      <c r="I64" s="59"/>
      <c r="J64" s="119"/>
      <c r="K64" s="114"/>
      <c r="L64" s="59"/>
      <c r="M64" s="239"/>
      <c r="N64" s="117"/>
      <c r="O64" s="118"/>
      <c r="P64" s="89"/>
      <c r="Q64" s="203"/>
      <c r="R64" s="113"/>
      <c r="S64" s="123">
        <f t="shared" si="9"/>
        <v>0</v>
      </c>
      <c r="T64" s="59"/>
      <c r="U64" s="119"/>
      <c r="V64" s="114"/>
      <c r="AA64" s="11" t="s">
        <v>122</v>
      </c>
    </row>
    <row r="65" spans="1:27" ht="63.75" customHeight="1" x14ac:dyDescent="0.25">
      <c r="A65" s="240" t="s">
        <v>123</v>
      </c>
      <c r="B65" s="53">
        <v>307</v>
      </c>
      <c r="C65" s="54"/>
      <c r="D65" s="55">
        <v>354</v>
      </c>
      <c r="E65" s="56"/>
      <c r="F65" s="203"/>
      <c r="G65" s="57"/>
      <c r="H65" s="58">
        <f t="shared" si="8"/>
        <v>661</v>
      </c>
      <c r="I65" s="59"/>
      <c r="J65" s="60">
        <v>31</v>
      </c>
      <c r="K65" s="61"/>
      <c r="L65" s="59"/>
      <c r="M65" s="53">
        <f>+'[1]di cui Modello A TD assist'!M65</f>
        <v>766</v>
      </c>
      <c r="N65" s="54"/>
      <c r="O65" s="55">
        <v>1370</v>
      </c>
      <c r="P65" s="56"/>
      <c r="Q65" s="203"/>
      <c r="R65" s="57"/>
      <c r="S65" s="58">
        <f t="shared" si="9"/>
        <v>2136</v>
      </c>
      <c r="T65" s="59"/>
      <c r="U65" s="60">
        <f>+'[1]di cui Modello A TD assist'!U65</f>
        <v>94</v>
      </c>
      <c r="V65" s="61"/>
      <c r="AA65" s="11" t="s">
        <v>124</v>
      </c>
    </row>
    <row r="66" spans="1:27" ht="69.2" customHeight="1" thickBot="1" x14ac:dyDescent="0.3">
      <c r="A66" s="132" t="s">
        <v>125</v>
      </c>
      <c r="B66" s="86"/>
      <c r="C66" s="87"/>
      <c r="D66" s="57"/>
      <c r="E66" s="89"/>
      <c r="F66" s="203"/>
      <c r="G66" s="57"/>
      <c r="H66" s="58">
        <f t="shared" si="8"/>
        <v>0</v>
      </c>
      <c r="I66" s="59"/>
      <c r="J66" s="90"/>
      <c r="K66" s="61"/>
      <c r="L66" s="210"/>
      <c r="M66" s="86"/>
      <c r="N66" s="241"/>
      <c r="O66" s="88"/>
      <c r="P66" s="89"/>
      <c r="Q66" s="203"/>
      <c r="R66" s="211"/>
      <c r="S66" s="58">
        <f t="shared" si="9"/>
        <v>0</v>
      </c>
      <c r="T66" s="210"/>
      <c r="U66" s="212"/>
      <c r="V66" s="213"/>
      <c r="W66" s="242"/>
      <c r="X66" s="243"/>
      <c r="Y66" s="243"/>
      <c r="AA66" s="11" t="s">
        <v>126</v>
      </c>
    </row>
    <row r="67" spans="1:27" ht="20.65" hidden="1" customHeight="1" x14ac:dyDescent="0.25">
      <c r="A67" s="244"/>
      <c r="B67" s="245"/>
      <c r="C67" s="246"/>
      <c r="D67" s="211"/>
      <c r="E67" s="96"/>
      <c r="F67" s="203"/>
      <c r="G67" s="211"/>
      <c r="H67" s="218"/>
      <c r="I67" s="210"/>
      <c r="J67" s="213"/>
      <c r="K67" s="213"/>
      <c r="L67" s="210"/>
      <c r="M67" s="245"/>
      <c r="N67" s="246"/>
      <c r="O67" s="211"/>
      <c r="P67" s="96"/>
      <c r="Q67" s="203"/>
      <c r="R67" s="211"/>
      <c r="S67" s="218"/>
      <c r="T67" s="210"/>
      <c r="U67" s="213"/>
      <c r="V67" s="213"/>
      <c r="AA67" s="11" t="s">
        <v>127</v>
      </c>
    </row>
    <row r="68" spans="1:27" ht="20.65" hidden="1" customHeight="1" x14ac:dyDescent="0.25">
      <c r="A68" s="244"/>
      <c r="B68" s="245"/>
      <c r="C68" s="246"/>
      <c r="D68" s="211"/>
      <c r="E68" s="96"/>
      <c r="F68" s="203"/>
      <c r="G68" s="211"/>
      <c r="H68" s="218"/>
      <c r="I68" s="210"/>
      <c r="J68" s="213"/>
      <c r="K68" s="213"/>
      <c r="L68" s="210"/>
      <c r="M68" s="245"/>
      <c r="N68" s="246"/>
      <c r="O68" s="211"/>
      <c r="P68" s="96"/>
      <c r="Q68" s="203"/>
      <c r="R68" s="211"/>
      <c r="S68" s="218"/>
      <c r="T68" s="210"/>
      <c r="U68" s="213"/>
      <c r="V68" s="213"/>
      <c r="AA68" s="11" t="s">
        <v>128</v>
      </c>
    </row>
    <row r="69" spans="1:27" ht="20.65" hidden="1" customHeight="1" thickBot="1" x14ac:dyDescent="0.3">
      <c r="A69" s="141"/>
      <c r="B69" s="142"/>
      <c r="C69" s="143"/>
      <c r="D69" s="247"/>
      <c r="E69" s="99"/>
      <c r="F69" s="203"/>
      <c r="G69" s="247"/>
      <c r="H69" s="248"/>
      <c r="I69" s="210"/>
      <c r="J69" s="249"/>
      <c r="K69" s="249"/>
      <c r="L69" s="210"/>
      <c r="M69" s="142"/>
      <c r="N69" s="143"/>
      <c r="O69" s="247"/>
      <c r="P69" s="99"/>
      <c r="Q69" s="203"/>
      <c r="R69" s="247"/>
      <c r="S69" s="248"/>
      <c r="T69" s="210"/>
      <c r="U69" s="249"/>
      <c r="V69" s="249"/>
      <c r="AA69" s="11" t="s">
        <v>129</v>
      </c>
    </row>
    <row r="70" spans="1:27" ht="52.7" customHeight="1" x14ac:dyDescent="0.25">
      <c r="A70" s="147" t="s">
        <v>130</v>
      </c>
      <c r="B70" s="250">
        <f>SUM(B43:B60)-B53</f>
        <v>305432</v>
      </c>
      <c r="C70" s="251">
        <f>SUM(C43:C60)-C53</f>
        <v>0</v>
      </c>
      <c r="D70" s="252">
        <f>SUM(D43:D60)-D53</f>
        <v>349691</v>
      </c>
      <c r="E70" s="151"/>
      <c r="F70" s="203"/>
      <c r="G70" s="252">
        <f>SUM(G43:G60)-G53</f>
        <v>0</v>
      </c>
      <c r="H70" s="253">
        <f>SUM(H43:H60)-H53</f>
        <v>655123</v>
      </c>
      <c r="I70" s="210"/>
      <c r="J70" s="153">
        <f>SUM(J43:J60)-J53</f>
        <v>33373</v>
      </c>
      <c r="K70" s="153">
        <f>SUM(K43:K60)-K53</f>
        <v>0</v>
      </c>
      <c r="L70" s="210"/>
      <c r="M70" s="250">
        <f>SUM(M43:M60)-M53</f>
        <v>957449</v>
      </c>
      <c r="N70" s="251">
        <f>SUM(N43:N60)-N53</f>
        <v>0</v>
      </c>
      <c r="O70" s="252">
        <f>SUM(O43:O60)-O53</f>
        <v>1316530</v>
      </c>
      <c r="P70" s="151"/>
      <c r="Q70" s="203">
        <f>SUM(Q43:Q60)-Q53</f>
        <v>0</v>
      </c>
      <c r="R70" s="252"/>
      <c r="S70" s="253">
        <f>SUM(S43:S60)-S53</f>
        <v>2273979</v>
      </c>
      <c r="T70" s="210"/>
      <c r="U70" s="153">
        <f>SUM(U43:U60)-U53</f>
        <v>89617</v>
      </c>
      <c r="V70" s="153"/>
      <c r="AA70" s="11" t="s">
        <v>131</v>
      </c>
    </row>
    <row r="71" spans="1:27" ht="61.5" customHeight="1" thickBot="1" x14ac:dyDescent="0.3">
      <c r="A71" s="155" t="s">
        <v>75</v>
      </c>
      <c r="B71" s="254">
        <f>SUM(B61:B69)</f>
        <v>83835</v>
      </c>
      <c r="C71" s="157">
        <f>SUM(C61:C69)</f>
        <v>0</v>
      </c>
      <c r="D71" s="255">
        <f>SUM(D61:D69)</f>
        <v>96165</v>
      </c>
      <c r="E71" s="159"/>
      <c r="F71" s="203"/>
      <c r="G71" s="255">
        <f>SUM(G61:G69)</f>
        <v>0</v>
      </c>
      <c r="H71" s="256">
        <f>SUM(H61:H69)</f>
        <v>180000</v>
      </c>
      <c r="I71" s="210"/>
      <c r="J71" s="161">
        <f>SUM(J61:J69)</f>
        <v>9165</v>
      </c>
      <c r="K71" s="161">
        <f>SUM(K61:K69)</f>
        <v>0</v>
      </c>
      <c r="L71" s="210"/>
      <c r="M71" s="254">
        <f>SUM(M61:M69)</f>
        <v>262348</v>
      </c>
      <c r="N71" s="157">
        <f>SUM(N61:N69)</f>
        <v>0</v>
      </c>
      <c r="O71" s="255">
        <f>SUM(O61:O69)</f>
        <v>362046</v>
      </c>
      <c r="P71" s="159"/>
      <c r="Q71" s="203">
        <f>SUM(Q61:Q69)</f>
        <v>0</v>
      </c>
      <c r="R71" s="255"/>
      <c r="S71" s="256">
        <f>SUM(S61:S69)</f>
        <v>624394</v>
      </c>
      <c r="T71" s="210"/>
      <c r="U71" s="161">
        <f>SUM(U61:U69)</f>
        <v>24622</v>
      </c>
      <c r="V71" s="161"/>
      <c r="AA71" s="11" t="s">
        <v>132</v>
      </c>
    </row>
    <row r="72" spans="1:27" ht="39.950000000000003" customHeight="1" thickBot="1" x14ac:dyDescent="0.3">
      <c r="A72" s="163" t="s">
        <v>133</v>
      </c>
      <c r="B72" s="164">
        <f>B70+B71+B53</f>
        <v>389557</v>
      </c>
      <c r="C72" s="165">
        <f>C70+C71+C53</f>
        <v>0</v>
      </c>
      <c r="D72" s="166">
        <f>D70+D71+D53</f>
        <v>445856</v>
      </c>
      <c r="E72" s="167"/>
      <c r="F72" s="203"/>
      <c r="G72" s="166">
        <f>G70+G71+G53</f>
        <v>0</v>
      </c>
      <c r="H72" s="168">
        <f>H70+H71+H53</f>
        <v>835413</v>
      </c>
      <c r="I72" s="169"/>
      <c r="J72" s="170">
        <f>J70+J71+J53</f>
        <v>42538</v>
      </c>
      <c r="K72" s="170">
        <f>K70+K71+K53</f>
        <v>0</v>
      </c>
      <c r="L72" s="257"/>
      <c r="M72" s="164">
        <f>M70+M71+M53</f>
        <v>1220784</v>
      </c>
      <c r="N72" s="165">
        <f>N70+N71+N53</f>
        <v>0</v>
      </c>
      <c r="O72" s="166">
        <f>O70+O71+O53</f>
        <v>1678576</v>
      </c>
      <c r="P72" s="167"/>
      <c r="Q72" s="203">
        <f>Q70+Q71+Q53</f>
        <v>0</v>
      </c>
      <c r="R72" s="166"/>
      <c r="S72" s="168">
        <f>S70+S71+S53</f>
        <v>2899360</v>
      </c>
      <c r="T72" s="169"/>
      <c r="U72" s="170">
        <f>U70+U71+U53</f>
        <v>114239</v>
      </c>
      <c r="V72" s="170"/>
      <c r="AA72" s="11" t="s">
        <v>134</v>
      </c>
    </row>
    <row r="73" spans="1:27" ht="49.5" customHeight="1" x14ac:dyDescent="0.25">
      <c r="A73" s="171" t="s">
        <v>135</v>
      </c>
      <c r="B73" s="53"/>
      <c r="C73" s="172"/>
      <c r="D73" s="55"/>
      <c r="E73" s="173"/>
      <c r="F73" s="203"/>
      <c r="G73" s="174"/>
      <c r="H73" s="258">
        <f>B73+C73+D73+E73+F73+G73</f>
        <v>0</v>
      </c>
      <c r="I73" s="259"/>
      <c r="J73" s="260"/>
      <c r="K73" s="261"/>
      <c r="L73" s="259"/>
      <c r="M73" s="53">
        <f>+'[1]di cui Modello A TD assist'!M73</f>
        <v>0</v>
      </c>
      <c r="N73" s="172"/>
      <c r="O73" s="55"/>
      <c r="P73" s="173"/>
      <c r="Q73" s="203"/>
      <c r="R73" s="174"/>
      <c r="S73" s="258">
        <f>M73+N73+O73+P73+Q73+R73</f>
        <v>0</v>
      </c>
      <c r="T73" s="259"/>
      <c r="U73" s="260"/>
      <c r="V73" s="261"/>
      <c r="AA73" s="11" t="s">
        <v>136</v>
      </c>
    </row>
    <row r="74" spans="1:27" ht="45.4" hidden="1" customHeight="1" x14ac:dyDescent="0.25">
      <c r="A74" s="262" t="s">
        <v>137</v>
      </c>
      <c r="B74" s="86"/>
      <c r="C74" s="184"/>
      <c r="D74" s="57"/>
      <c r="E74" s="182"/>
      <c r="F74" s="203"/>
      <c r="G74" s="263"/>
      <c r="H74" s="264">
        <f>B74+C74+D74+E74+F74+G74</f>
        <v>0</v>
      </c>
      <c r="I74" s="259"/>
      <c r="J74" s="265"/>
      <c r="K74" s="266"/>
      <c r="L74" s="259"/>
      <c r="M74" s="53"/>
      <c r="N74" s="189"/>
      <c r="O74" s="55"/>
      <c r="P74" s="182"/>
      <c r="Q74" s="203"/>
      <c r="R74" s="263"/>
      <c r="S74" s="264">
        <f>M74+N74+O74+P74+Q74+R74</f>
        <v>0</v>
      </c>
      <c r="T74" s="259"/>
      <c r="U74" s="267"/>
      <c r="V74" s="266"/>
      <c r="AA74" s="11" t="s">
        <v>138</v>
      </c>
    </row>
    <row r="75" spans="1:27" ht="57.75" customHeight="1" thickBot="1" x14ac:dyDescent="0.3">
      <c r="A75" s="268" t="s">
        <v>139</v>
      </c>
      <c r="B75" s="97">
        <v>95</v>
      </c>
      <c r="C75" s="269"/>
      <c r="D75" s="126">
        <v>109</v>
      </c>
      <c r="E75" s="182"/>
      <c r="F75" s="270"/>
      <c r="G75" s="271"/>
      <c r="H75" s="264">
        <f>B75+C75+D75+E75+F75+G75</f>
        <v>204</v>
      </c>
      <c r="I75" s="272"/>
      <c r="J75" s="267">
        <v>10</v>
      </c>
      <c r="K75" s="266"/>
      <c r="L75" s="259"/>
      <c r="M75" s="53">
        <f>+'[1]di cui Modello A TD assist'!M75</f>
        <v>237</v>
      </c>
      <c r="N75" s="269"/>
      <c r="O75" s="126">
        <v>423</v>
      </c>
      <c r="P75" s="182"/>
      <c r="Q75" s="270"/>
      <c r="R75" s="271"/>
      <c r="S75" s="264">
        <f>M75+N75+O75+P75+Q75+R75</f>
        <v>660</v>
      </c>
      <c r="T75" s="272"/>
      <c r="U75" s="60">
        <f>+'[1]di cui Modello A TD assist'!U75</f>
        <v>29</v>
      </c>
      <c r="V75" s="266"/>
      <c r="AA75" s="11" t="s">
        <v>140</v>
      </c>
    </row>
    <row r="76" spans="1:27" s="202" customFormat="1" ht="165" customHeight="1" x14ac:dyDescent="0.3">
      <c r="A76" s="273" t="s">
        <v>141</v>
      </c>
      <c r="B76" s="193" t="s">
        <v>8</v>
      </c>
      <c r="C76" s="194" t="s">
        <v>9</v>
      </c>
      <c r="D76" s="195" t="s">
        <v>10</v>
      </c>
      <c r="E76" s="35"/>
      <c r="F76" s="196"/>
      <c r="G76" s="195" t="s">
        <v>11</v>
      </c>
      <c r="H76" s="197" t="s">
        <v>142</v>
      </c>
      <c r="I76" s="38"/>
      <c r="J76" s="39" t="s">
        <v>13</v>
      </c>
      <c r="K76" s="39" t="s">
        <v>14</v>
      </c>
      <c r="L76" s="38"/>
      <c r="M76" s="198" t="s">
        <v>15</v>
      </c>
      <c r="N76" s="199" t="s">
        <v>16</v>
      </c>
      <c r="O76" s="200" t="s">
        <v>17</v>
      </c>
      <c r="P76" s="35"/>
      <c r="Q76" s="196" t="s">
        <v>11</v>
      </c>
      <c r="R76" s="195"/>
      <c r="S76" s="201" t="s">
        <v>143</v>
      </c>
      <c r="T76" s="38"/>
      <c r="U76" s="44" t="s">
        <v>19</v>
      </c>
      <c r="V76" s="39" t="s">
        <v>20</v>
      </c>
      <c r="AA76" s="11"/>
    </row>
    <row r="77" spans="1:27" ht="39.950000000000003" customHeight="1" x14ac:dyDescent="0.25">
      <c r="A77" s="52" t="s">
        <v>86</v>
      </c>
      <c r="B77" s="53">
        <v>11754</v>
      </c>
      <c r="C77" s="54"/>
      <c r="D77" s="55">
        <v>25928</v>
      </c>
      <c r="E77" s="99"/>
      <c r="F77" s="203"/>
      <c r="G77" s="57"/>
      <c r="H77" s="58">
        <f t="shared" ref="H77:H86" si="10">B77+C77+D77+E77+F77+G77</f>
        <v>37682</v>
      </c>
      <c r="I77" s="274"/>
      <c r="J77" s="275"/>
      <c r="K77" s="276"/>
      <c r="L77" s="59"/>
      <c r="M77" s="53"/>
      <c r="N77" s="54"/>
      <c r="O77" s="55">
        <v>109487</v>
      </c>
      <c r="P77" s="99"/>
      <c r="Q77" s="203"/>
      <c r="R77" s="57"/>
      <c r="S77" s="58">
        <f t="shared" ref="S77:S91" si="11">M77+N77+O77+P77+Q77+R77</f>
        <v>109487</v>
      </c>
      <c r="T77" s="274"/>
      <c r="U77" s="275"/>
      <c r="V77" s="276"/>
      <c r="AA77" s="11" t="s">
        <v>144</v>
      </c>
    </row>
    <row r="78" spans="1:27" ht="39.950000000000003" customHeight="1" x14ac:dyDescent="0.25">
      <c r="A78" s="52" t="s">
        <v>145</v>
      </c>
      <c r="B78" s="53"/>
      <c r="C78" s="54"/>
      <c r="D78" s="55"/>
      <c r="E78" s="56"/>
      <c r="F78" s="203"/>
      <c r="G78" s="57"/>
      <c r="H78" s="58">
        <f t="shared" si="10"/>
        <v>0</v>
      </c>
      <c r="I78" s="274"/>
      <c r="J78" s="275"/>
      <c r="K78" s="276"/>
      <c r="L78" s="59"/>
      <c r="M78" s="53"/>
      <c r="N78" s="54"/>
      <c r="O78" s="55"/>
      <c r="P78" s="56"/>
      <c r="Q78" s="203"/>
      <c r="R78" s="57"/>
      <c r="S78" s="58">
        <f t="shared" si="11"/>
        <v>0</v>
      </c>
      <c r="T78" s="274"/>
      <c r="U78" s="275"/>
      <c r="V78" s="276"/>
      <c r="AA78" s="11" t="s">
        <v>146</v>
      </c>
    </row>
    <row r="79" spans="1:27" ht="25.7" hidden="1" customHeight="1" x14ac:dyDescent="0.25">
      <c r="A79" s="52" t="s">
        <v>147</v>
      </c>
      <c r="B79" s="53"/>
      <c r="C79" s="54"/>
      <c r="D79" s="55"/>
      <c r="E79" s="56"/>
      <c r="F79" s="203"/>
      <c r="G79" s="57"/>
      <c r="H79" s="58">
        <f t="shared" si="10"/>
        <v>0</v>
      </c>
      <c r="I79" s="274"/>
      <c r="J79" s="275"/>
      <c r="K79" s="276"/>
      <c r="L79" s="59"/>
      <c r="M79" s="53"/>
      <c r="N79" s="54"/>
      <c r="O79" s="55"/>
      <c r="P79" s="56"/>
      <c r="Q79" s="203"/>
      <c r="R79" s="57"/>
      <c r="S79" s="58">
        <f t="shared" si="11"/>
        <v>0</v>
      </c>
      <c r="T79" s="274"/>
      <c r="U79" s="275"/>
      <c r="V79" s="276"/>
      <c r="AA79" s="11" t="s">
        <v>148</v>
      </c>
    </row>
    <row r="80" spans="1:27" ht="37.35" hidden="1" customHeight="1" x14ac:dyDescent="0.25">
      <c r="A80" s="52" t="s">
        <v>149</v>
      </c>
      <c r="B80" s="53"/>
      <c r="C80" s="54"/>
      <c r="D80" s="55"/>
      <c r="E80" s="56"/>
      <c r="F80" s="203"/>
      <c r="G80" s="57"/>
      <c r="H80" s="58">
        <f t="shared" si="10"/>
        <v>0</v>
      </c>
      <c r="I80" s="274"/>
      <c r="J80" s="275"/>
      <c r="K80" s="276"/>
      <c r="L80" s="59"/>
      <c r="M80" s="53"/>
      <c r="N80" s="54"/>
      <c r="O80" s="55"/>
      <c r="P80" s="56"/>
      <c r="Q80" s="203"/>
      <c r="R80" s="57"/>
      <c r="S80" s="58">
        <f t="shared" si="11"/>
        <v>0</v>
      </c>
      <c r="T80" s="274"/>
      <c r="U80" s="275"/>
      <c r="V80" s="276"/>
      <c r="AA80" s="11" t="s">
        <v>150</v>
      </c>
    </row>
    <row r="81" spans="1:27" ht="50.25" customHeight="1" x14ac:dyDescent="0.25">
      <c r="A81" s="62" t="s">
        <v>151</v>
      </c>
      <c r="B81" s="53"/>
      <c r="C81" s="54"/>
      <c r="D81" s="55"/>
      <c r="E81" s="56"/>
      <c r="F81" s="203"/>
      <c r="G81" s="57"/>
      <c r="H81" s="58">
        <f t="shared" si="10"/>
        <v>0</v>
      </c>
      <c r="I81" s="274"/>
      <c r="J81" s="275"/>
      <c r="K81" s="276"/>
      <c r="L81" s="59"/>
      <c r="M81" s="53"/>
      <c r="N81" s="54"/>
      <c r="O81" s="55"/>
      <c r="P81" s="56"/>
      <c r="Q81" s="203"/>
      <c r="R81" s="57"/>
      <c r="S81" s="58">
        <f t="shared" si="11"/>
        <v>0</v>
      </c>
      <c r="T81" s="274"/>
      <c r="U81" s="275"/>
      <c r="V81" s="276"/>
      <c r="AA81" s="11" t="s">
        <v>152</v>
      </c>
    </row>
    <row r="82" spans="1:27" ht="54.75" customHeight="1" x14ac:dyDescent="0.25">
      <c r="A82" s="62" t="s">
        <v>153</v>
      </c>
      <c r="B82" s="53"/>
      <c r="C82" s="54"/>
      <c r="D82" s="55"/>
      <c r="E82" s="56"/>
      <c r="F82" s="203"/>
      <c r="G82" s="57"/>
      <c r="H82" s="58">
        <f t="shared" si="10"/>
        <v>0</v>
      </c>
      <c r="I82" s="274"/>
      <c r="J82" s="275"/>
      <c r="K82" s="276"/>
      <c r="L82" s="59"/>
      <c r="M82" s="53"/>
      <c r="N82" s="54"/>
      <c r="O82" s="55"/>
      <c r="P82" s="56"/>
      <c r="Q82" s="203"/>
      <c r="R82" s="57"/>
      <c r="S82" s="58">
        <f t="shared" si="11"/>
        <v>0</v>
      </c>
      <c r="T82" s="274"/>
      <c r="U82" s="275"/>
      <c r="V82" s="276"/>
      <c r="AA82" s="11" t="s">
        <v>154</v>
      </c>
    </row>
    <row r="83" spans="1:27" ht="37.35" hidden="1" customHeight="1" x14ac:dyDescent="0.25">
      <c r="A83" s="204" t="s">
        <v>155</v>
      </c>
      <c r="B83" s="53"/>
      <c r="C83" s="54"/>
      <c r="D83" s="55"/>
      <c r="E83" s="56"/>
      <c r="F83" s="203"/>
      <c r="G83" s="57"/>
      <c r="H83" s="58">
        <f t="shared" si="10"/>
        <v>0</v>
      </c>
      <c r="I83" s="274"/>
      <c r="J83" s="275"/>
      <c r="K83" s="276"/>
      <c r="L83" s="59"/>
      <c r="M83" s="53"/>
      <c r="N83" s="54"/>
      <c r="O83" s="55"/>
      <c r="P83" s="56"/>
      <c r="Q83" s="203"/>
      <c r="R83" s="57"/>
      <c r="S83" s="58">
        <f t="shared" si="11"/>
        <v>0</v>
      </c>
      <c r="T83" s="274"/>
      <c r="U83" s="275"/>
      <c r="V83" s="276"/>
      <c r="AA83" s="11" t="s">
        <v>156</v>
      </c>
    </row>
    <row r="84" spans="1:27" ht="25.7" hidden="1" customHeight="1" x14ac:dyDescent="0.25">
      <c r="A84" s="204" t="s">
        <v>157</v>
      </c>
      <c r="B84" s="53"/>
      <c r="C84" s="54"/>
      <c r="D84" s="55"/>
      <c r="E84" s="56"/>
      <c r="F84" s="203"/>
      <c r="G84" s="57"/>
      <c r="H84" s="58">
        <f t="shared" si="10"/>
        <v>0</v>
      </c>
      <c r="I84" s="274"/>
      <c r="J84" s="275"/>
      <c r="K84" s="276"/>
      <c r="L84" s="59"/>
      <c r="M84" s="53"/>
      <c r="N84" s="54"/>
      <c r="O84" s="55"/>
      <c r="P84" s="56"/>
      <c r="Q84" s="203"/>
      <c r="R84" s="57"/>
      <c r="S84" s="58">
        <f t="shared" si="11"/>
        <v>0</v>
      </c>
      <c r="T84" s="274"/>
      <c r="U84" s="275"/>
      <c r="V84" s="276"/>
      <c r="AA84" s="11" t="s">
        <v>158</v>
      </c>
    </row>
    <row r="85" spans="1:27" ht="39.950000000000003" customHeight="1" x14ac:dyDescent="0.25">
      <c r="A85" s="204" t="s">
        <v>97</v>
      </c>
      <c r="B85" s="53"/>
      <c r="C85" s="54"/>
      <c r="D85" s="55"/>
      <c r="E85" s="56"/>
      <c r="F85" s="203"/>
      <c r="G85" s="57"/>
      <c r="H85" s="58">
        <f t="shared" si="10"/>
        <v>0</v>
      </c>
      <c r="I85" s="274"/>
      <c r="J85" s="275"/>
      <c r="K85" s="276"/>
      <c r="L85" s="59"/>
      <c r="M85" s="53"/>
      <c r="N85" s="54"/>
      <c r="O85" s="55"/>
      <c r="P85" s="56"/>
      <c r="Q85" s="203"/>
      <c r="R85" s="57"/>
      <c r="S85" s="58">
        <f t="shared" si="11"/>
        <v>0</v>
      </c>
      <c r="T85" s="274"/>
      <c r="U85" s="275"/>
      <c r="V85" s="276"/>
      <c r="AA85" s="11" t="s">
        <v>159</v>
      </c>
    </row>
    <row r="86" spans="1:27" ht="25.7" hidden="1" customHeight="1" x14ac:dyDescent="0.25">
      <c r="A86" s="52" t="s">
        <v>31</v>
      </c>
      <c r="B86" s="63"/>
      <c r="C86" s="64"/>
      <c r="D86" s="65"/>
      <c r="E86" s="56"/>
      <c r="F86" s="203"/>
      <c r="G86" s="57"/>
      <c r="H86" s="58">
        <f t="shared" si="10"/>
        <v>0</v>
      </c>
      <c r="I86" s="274"/>
      <c r="J86" s="276"/>
      <c r="K86" s="276"/>
      <c r="L86" s="59"/>
      <c r="M86" s="53"/>
      <c r="N86" s="54"/>
      <c r="O86" s="55"/>
      <c r="P86" s="56"/>
      <c r="Q86" s="203"/>
      <c r="R86" s="57"/>
      <c r="S86" s="58">
        <f t="shared" si="11"/>
        <v>0</v>
      </c>
      <c r="T86" s="274"/>
      <c r="U86" s="275"/>
      <c r="V86" s="276"/>
      <c r="AA86" s="11" t="s">
        <v>160</v>
      </c>
    </row>
    <row r="87" spans="1:27" ht="39.950000000000003" customHeight="1" x14ac:dyDescent="0.25">
      <c r="A87" s="52" t="s">
        <v>161</v>
      </c>
      <c r="B87" s="53"/>
      <c r="C87" s="54"/>
      <c r="D87" s="55"/>
      <c r="E87" s="56"/>
      <c r="F87" s="203"/>
      <c r="G87" s="57"/>
      <c r="H87" s="66">
        <f>SUM(B87+C87+D87+E87+F87+G87)</f>
        <v>0</v>
      </c>
      <c r="I87" s="277"/>
      <c r="J87" s="278"/>
      <c r="K87" s="279"/>
      <c r="L87" s="67"/>
      <c r="M87" s="53"/>
      <c r="N87" s="54"/>
      <c r="O87" s="55"/>
      <c r="P87" s="56"/>
      <c r="Q87" s="203"/>
      <c r="R87" s="57"/>
      <c r="S87" s="66">
        <f t="shared" si="11"/>
        <v>0</v>
      </c>
      <c r="T87" s="277"/>
      <c r="U87" s="278"/>
      <c r="V87" s="279"/>
      <c r="AA87" s="11" t="s">
        <v>162</v>
      </c>
    </row>
    <row r="88" spans="1:27" ht="25.7" hidden="1" customHeight="1" x14ac:dyDescent="0.25">
      <c r="A88" s="52" t="s">
        <v>102</v>
      </c>
      <c r="B88" s="53"/>
      <c r="C88" s="54"/>
      <c r="D88" s="55"/>
      <c r="E88" s="56"/>
      <c r="F88" s="203"/>
      <c r="G88" s="57"/>
      <c r="H88" s="58">
        <f t="shared" ref="H88:H93" si="12">B88+C88+D88+E88+F88+G88</f>
        <v>0</v>
      </c>
      <c r="I88" s="274"/>
      <c r="J88" s="275"/>
      <c r="K88" s="276"/>
      <c r="L88" s="59"/>
      <c r="M88" s="53"/>
      <c r="N88" s="54"/>
      <c r="O88" s="55"/>
      <c r="P88" s="56"/>
      <c r="Q88" s="203"/>
      <c r="R88" s="57"/>
      <c r="S88" s="58">
        <f t="shared" si="11"/>
        <v>0</v>
      </c>
      <c r="T88" s="274"/>
      <c r="U88" s="275"/>
      <c r="V88" s="276"/>
      <c r="AA88" s="11" t="s">
        <v>163</v>
      </c>
    </row>
    <row r="89" spans="1:27" ht="39.950000000000003" customHeight="1" x14ac:dyDescent="0.25">
      <c r="A89" s="52" t="s">
        <v>37</v>
      </c>
      <c r="B89" s="53"/>
      <c r="C89" s="54"/>
      <c r="D89" s="55">
        <v>123</v>
      </c>
      <c r="E89" s="56"/>
      <c r="F89" s="203"/>
      <c r="G89" s="57"/>
      <c r="H89" s="58">
        <f t="shared" si="12"/>
        <v>123</v>
      </c>
      <c r="I89" s="274"/>
      <c r="J89" s="275"/>
      <c r="K89" s="276"/>
      <c r="L89" s="59"/>
      <c r="M89" s="53"/>
      <c r="N89" s="54"/>
      <c r="O89" s="55"/>
      <c r="P89" s="56"/>
      <c r="Q89" s="203"/>
      <c r="R89" s="57"/>
      <c r="S89" s="58">
        <f t="shared" si="11"/>
        <v>0</v>
      </c>
      <c r="T89" s="274"/>
      <c r="U89" s="275"/>
      <c r="V89" s="276"/>
      <c r="AA89" s="11" t="s">
        <v>164</v>
      </c>
    </row>
    <row r="90" spans="1:27" ht="68.25" customHeight="1" x14ac:dyDescent="0.25">
      <c r="A90" s="205" t="s">
        <v>165</v>
      </c>
      <c r="B90" s="53"/>
      <c r="C90" s="54"/>
      <c r="D90" s="55"/>
      <c r="E90" s="56"/>
      <c r="F90" s="203"/>
      <c r="G90" s="57"/>
      <c r="H90" s="58">
        <f t="shared" si="12"/>
        <v>0</v>
      </c>
      <c r="I90" s="274"/>
      <c r="J90" s="275"/>
      <c r="K90" s="276"/>
      <c r="L90" s="59"/>
      <c r="M90" s="53"/>
      <c r="N90" s="54"/>
      <c r="O90" s="55"/>
      <c r="P90" s="56"/>
      <c r="Q90" s="203"/>
      <c r="R90" s="57"/>
      <c r="S90" s="58">
        <f t="shared" si="11"/>
        <v>0</v>
      </c>
      <c r="T90" s="274"/>
      <c r="U90" s="275"/>
      <c r="V90" s="276"/>
      <c r="AA90" s="11" t="s">
        <v>166</v>
      </c>
    </row>
    <row r="91" spans="1:27" ht="82.5" hidden="1" customHeight="1" x14ac:dyDescent="0.25">
      <c r="A91" s="206" t="s">
        <v>167</v>
      </c>
      <c r="B91" s="53"/>
      <c r="C91" s="54"/>
      <c r="D91" s="55"/>
      <c r="E91" s="56"/>
      <c r="F91" s="203"/>
      <c r="G91" s="57"/>
      <c r="H91" s="58">
        <f t="shared" si="12"/>
        <v>0</v>
      </c>
      <c r="I91" s="274"/>
      <c r="J91" s="275"/>
      <c r="K91" s="276"/>
      <c r="L91" s="59"/>
      <c r="M91" s="53"/>
      <c r="N91" s="54"/>
      <c r="O91" s="55"/>
      <c r="P91" s="56"/>
      <c r="Q91" s="203"/>
      <c r="R91" s="57"/>
      <c r="S91" s="58">
        <f t="shared" si="11"/>
        <v>0</v>
      </c>
      <c r="T91" s="274"/>
      <c r="U91" s="275"/>
      <c r="V91" s="276"/>
      <c r="AA91" s="11" t="s">
        <v>168</v>
      </c>
    </row>
    <row r="92" spans="1:27" ht="77.25" customHeight="1" x14ac:dyDescent="0.25">
      <c r="A92" s="280" t="s">
        <v>169</v>
      </c>
      <c r="B92" s="53">
        <v>56</v>
      </c>
      <c r="C92" s="54"/>
      <c r="D92" s="55">
        <v>112</v>
      </c>
      <c r="E92" s="89"/>
      <c r="F92" s="203"/>
      <c r="G92" s="57"/>
      <c r="H92" s="58">
        <f t="shared" si="12"/>
        <v>168</v>
      </c>
      <c r="I92" s="274"/>
      <c r="J92" s="275"/>
      <c r="K92" s="276"/>
      <c r="L92" s="59"/>
      <c r="M92" s="53"/>
      <c r="N92" s="54"/>
      <c r="O92" s="55">
        <v>452</v>
      </c>
      <c r="P92" s="56"/>
      <c r="Q92" s="203"/>
      <c r="R92" s="57"/>
      <c r="S92" s="58">
        <f>M92+N92+O92+P92+Q92+R92</f>
        <v>452</v>
      </c>
      <c r="T92" s="274"/>
      <c r="U92" s="275"/>
      <c r="V92" s="276"/>
      <c r="AA92" s="11" t="s">
        <v>170</v>
      </c>
    </row>
    <row r="93" spans="1:27" ht="84.95" customHeight="1" thickBot="1" x14ac:dyDescent="0.3">
      <c r="A93" s="281" t="s">
        <v>171</v>
      </c>
      <c r="B93" s="86"/>
      <c r="C93" s="87"/>
      <c r="D93" s="57"/>
      <c r="E93" s="89"/>
      <c r="F93" s="203"/>
      <c r="G93" s="57"/>
      <c r="H93" s="58">
        <f t="shared" si="12"/>
        <v>0</v>
      </c>
      <c r="I93" s="274"/>
      <c r="J93" s="282"/>
      <c r="K93" s="276"/>
      <c r="L93" s="210"/>
      <c r="M93" s="86"/>
      <c r="N93" s="91"/>
      <c r="O93" s="88"/>
      <c r="P93" s="283"/>
      <c r="Q93" s="203"/>
      <c r="R93" s="211"/>
      <c r="S93" s="58">
        <f>M93+N93+O93+P93+Q93+R93</f>
        <v>0</v>
      </c>
      <c r="T93" s="284"/>
      <c r="U93" s="285"/>
      <c r="V93" s="286"/>
      <c r="W93" s="92"/>
      <c r="X93" s="93"/>
      <c r="Y93" s="93"/>
      <c r="AA93" s="11" t="s">
        <v>172</v>
      </c>
    </row>
    <row r="94" spans="1:27" ht="20.65" hidden="1" customHeight="1" x14ac:dyDescent="0.25">
      <c r="A94" s="214"/>
      <c r="B94" s="215"/>
      <c r="C94" s="216"/>
      <c r="D94" s="217"/>
      <c r="E94" s="203"/>
      <c r="F94" s="203"/>
      <c r="G94" s="211"/>
      <c r="H94" s="218"/>
      <c r="I94" s="284"/>
      <c r="J94" s="287"/>
      <c r="K94" s="286"/>
      <c r="L94" s="210"/>
      <c r="M94" s="215"/>
      <c r="N94" s="216"/>
      <c r="O94" s="217"/>
      <c r="P94" s="203"/>
      <c r="Q94" s="203"/>
      <c r="R94" s="211"/>
      <c r="S94" s="218"/>
      <c r="T94" s="284"/>
      <c r="U94" s="287"/>
      <c r="V94" s="286"/>
      <c r="AA94" s="11" t="s">
        <v>173</v>
      </c>
    </row>
    <row r="95" spans="1:27" ht="20.65" hidden="1" customHeight="1" x14ac:dyDescent="0.25">
      <c r="A95" s="214"/>
      <c r="B95" s="215"/>
      <c r="C95" s="216"/>
      <c r="D95" s="217"/>
      <c r="E95" s="203"/>
      <c r="F95" s="203"/>
      <c r="G95" s="211"/>
      <c r="H95" s="218"/>
      <c r="I95" s="284"/>
      <c r="J95" s="287"/>
      <c r="K95" s="286"/>
      <c r="L95" s="210"/>
      <c r="M95" s="215"/>
      <c r="N95" s="216"/>
      <c r="O95" s="217"/>
      <c r="P95" s="203"/>
      <c r="Q95" s="203"/>
      <c r="R95" s="211"/>
      <c r="S95" s="218"/>
      <c r="T95" s="284"/>
      <c r="U95" s="287"/>
      <c r="V95" s="286"/>
      <c r="AA95" s="11" t="s">
        <v>174</v>
      </c>
    </row>
    <row r="96" spans="1:27" ht="20.65" hidden="1" customHeight="1" thickBot="1" x14ac:dyDescent="0.3">
      <c r="A96" s="220"/>
      <c r="B96" s="288"/>
      <c r="C96" s="289"/>
      <c r="D96" s="290"/>
      <c r="E96" s="270"/>
      <c r="F96" s="203"/>
      <c r="G96" s="291"/>
      <c r="H96" s="248"/>
      <c r="I96" s="284"/>
      <c r="J96" s="292"/>
      <c r="K96" s="293"/>
      <c r="L96" s="210"/>
      <c r="M96" s="288"/>
      <c r="N96" s="289"/>
      <c r="O96" s="290"/>
      <c r="P96" s="270"/>
      <c r="Q96" s="203"/>
      <c r="R96" s="291"/>
      <c r="S96" s="248"/>
      <c r="T96" s="284"/>
      <c r="U96" s="292"/>
      <c r="V96" s="293"/>
      <c r="AA96" s="11" t="s">
        <v>175</v>
      </c>
    </row>
    <row r="97" spans="1:27" ht="63.75" customHeight="1" x14ac:dyDescent="0.25">
      <c r="A97" s="294" t="s">
        <v>176</v>
      </c>
      <c r="B97" s="102"/>
      <c r="C97" s="230"/>
      <c r="D97" s="104"/>
      <c r="E97" s="105"/>
      <c r="F97" s="203"/>
      <c r="G97" s="231"/>
      <c r="H97" s="107">
        <f t="shared" ref="H97:H102" si="13">B97+C97+D97+E97+F97+G97</f>
        <v>0</v>
      </c>
      <c r="I97" s="274"/>
      <c r="J97" s="295"/>
      <c r="K97" s="296"/>
      <c r="L97" s="59"/>
      <c r="M97" s="102"/>
      <c r="N97" s="230"/>
      <c r="O97" s="104"/>
      <c r="P97" s="105"/>
      <c r="Q97" s="203"/>
      <c r="R97" s="231"/>
      <c r="S97" s="107">
        <f t="shared" ref="S97:S102" si="14">M97+N97+O97+P97+Q97+R97</f>
        <v>0</v>
      </c>
      <c r="T97" s="274"/>
      <c r="U97" s="295"/>
      <c r="V97" s="296"/>
      <c r="AA97" s="11" t="s">
        <v>177</v>
      </c>
    </row>
    <row r="98" spans="1:27" ht="72.75" hidden="1" customHeight="1" x14ac:dyDescent="0.25">
      <c r="A98" s="297" t="s">
        <v>178</v>
      </c>
      <c r="B98" s="53"/>
      <c r="C98" s="77"/>
      <c r="D98" s="55"/>
      <c r="E98" s="56"/>
      <c r="F98" s="203"/>
      <c r="G98" s="73"/>
      <c r="H98" s="74">
        <f t="shared" si="13"/>
        <v>0</v>
      </c>
      <c r="I98" s="274"/>
      <c r="J98" s="298"/>
      <c r="K98" s="299"/>
      <c r="L98" s="59"/>
      <c r="M98" s="53"/>
      <c r="N98" s="77"/>
      <c r="O98" s="55"/>
      <c r="P98" s="56"/>
      <c r="Q98" s="203"/>
      <c r="R98" s="73"/>
      <c r="S98" s="74">
        <f t="shared" si="14"/>
        <v>0</v>
      </c>
      <c r="T98" s="274"/>
      <c r="U98" s="298"/>
      <c r="V98" s="299"/>
      <c r="AA98" s="11" t="s">
        <v>179</v>
      </c>
    </row>
    <row r="99" spans="1:27" ht="68.25" customHeight="1" x14ac:dyDescent="0.25">
      <c r="A99" s="121" t="s">
        <v>180</v>
      </c>
      <c r="B99" s="53">
        <v>3232</v>
      </c>
      <c r="C99" s="54"/>
      <c r="D99" s="55">
        <v>7130</v>
      </c>
      <c r="E99" s="56"/>
      <c r="F99" s="203"/>
      <c r="G99" s="57"/>
      <c r="H99" s="58">
        <f t="shared" si="13"/>
        <v>10362</v>
      </c>
      <c r="I99" s="274"/>
      <c r="J99" s="275"/>
      <c r="K99" s="276"/>
      <c r="L99" s="59"/>
      <c r="M99" s="53"/>
      <c r="N99" s="54"/>
      <c r="O99" s="55">
        <v>30110</v>
      </c>
      <c r="P99" s="56"/>
      <c r="Q99" s="203"/>
      <c r="R99" s="57"/>
      <c r="S99" s="58">
        <f t="shared" si="14"/>
        <v>30110</v>
      </c>
      <c r="T99" s="274"/>
      <c r="U99" s="275"/>
      <c r="V99" s="276"/>
      <c r="AA99" s="11" t="s">
        <v>181</v>
      </c>
    </row>
    <row r="100" spans="1:27" ht="26.45" hidden="1" customHeight="1" thickBot="1" x14ac:dyDescent="0.3">
      <c r="A100" s="238" t="s">
        <v>62</v>
      </c>
      <c r="B100" s="239"/>
      <c r="C100" s="117"/>
      <c r="D100" s="118"/>
      <c r="E100" s="283"/>
      <c r="F100" s="203"/>
      <c r="G100" s="113"/>
      <c r="H100" s="123">
        <f t="shared" si="13"/>
        <v>0</v>
      </c>
      <c r="I100" s="274"/>
      <c r="J100" s="300"/>
      <c r="K100" s="301"/>
      <c r="L100" s="59"/>
      <c r="M100" s="239"/>
      <c r="N100" s="117"/>
      <c r="O100" s="118"/>
      <c r="P100" s="302"/>
      <c r="Q100" s="203"/>
      <c r="R100" s="113"/>
      <c r="S100" s="123">
        <f t="shared" si="14"/>
        <v>0</v>
      </c>
      <c r="T100" s="274"/>
      <c r="U100" s="300"/>
      <c r="V100" s="301"/>
      <c r="AA100" s="11" t="s">
        <v>182</v>
      </c>
    </row>
    <row r="101" spans="1:27" ht="72.75" customHeight="1" x14ac:dyDescent="0.25">
      <c r="A101" s="303" t="s">
        <v>183</v>
      </c>
      <c r="B101" s="53">
        <v>15</v>
      </c>
      <c r="C101" s="54"/>
      <c r="D101" s="55">
        <v>31</v>
      </c>
      <c r="E101" s="89"/>
      <c r="F101" s="203"/>
      <c r="G101" s="57"/>
      <c r="H101" s="58">
        <f t="shared" si="13"/>
        <v>46</v>
      </c>
      <c r="I101" s="274"/>
      <c r="J101" s="275"/>
      <c r="K101" s="276"/>
      <c r="L101" s="59"/>
      <c r="M101" s="53"/>
      <c r="N101" s="54"/>
      <c r="O101" s="55">
        <v>124</v>
      </c>
      <c r="P101" s="56"/>
      <c r="Q101" s="203"/>
      <c r="R101" s="57"/>
      <c r="S101" s="58">
        <f t="shared" si="14"/>
        <v>124</v>
      </c>
      <c r="T101" s="274"/>
      <c r="U101" s="275"/>
      <c r="V101" s="276"/>
      <c r="AA101" s="11" t="s">
        <v>184</v>
      </c>
    </row>
    <row r="102" spans="1:27" ht="77.650000000000006" customHeight="1" thickBot="1" x14ac:dyDescent="0.3">
      <c r="A102" s="132" t="s">
        <v>185</v>
      </c>
      <c r="B102" s="86"/>
      <c r="C102" s="87"/>
      <c r="D102" s="57"/>
      <c r="E102" s="89"/>
      <c r="F102" s="203"/>
      <c r="G102" s="57"/>
      <c r="H102" s="58">
        <f t="shared" si="13"/>
        <v>0</v>
      </c>
      <c r="I102" s="274"/>
      <c r="J102" s="282"/>
      <c r="K102" s="276"/>
      <c r="L102" s="210"/>
      <c r="M102" s="86"/>
      <c r="N102" s="241"/>
      <c r="O102" s="88"/>
      <c r="P102" s="283"/>
      <c r="Q102" s="203"/>
      <c r="R102" s="211"/>
      <c r="S102" s="58">
        <f t="shared" si="14"/>
        <v>0</v>
      </c>
      <c r="T102" s="284"/>
      <c r="U102" s="285"/>
      <c r="V102" s="286"/>
      <c r="W102" s="92"/>
      <c r="X102" s="93"/>
      <c r="Y102" s="93"/>
      <c r="AA102" s="11" t="s">
        <v>186</v>
      </c>
    </row>
    <row r="103" spans="1:27" ht="20.65" hidden="1" customHeight="1" x14ac:dyDescent="0.25">
      <c r="A103" s="244"/>
      <c r="B103" s="245"/>
      <c r="C103" s="246"/>
      <c r="D103" s="211"/>
      <c r="E103" s="203"/>
      <c r="F103" s="203"/>
      <c r="G103" s="211"/>
      <c r="H103" s="218"/>
      <c r="I103" s="284"/>
      <c r="J103" s="286"/>
      <c r="K103" s="286"/>
      <c r="L103" s="210"/>
      <c r="M103" s="245"/>
      <c r="N103" s="246"/>
      <c r="O103" s="211"/>
      <c r="P103" s="203"/>
      <c r="Q103" s="203"/>
      <c r="R103" s="211"/>
      <c r="S103" s="218"/>
      <c r="T103" s="284"/>
      <c r="U103" s="286"/>
      <c r="V103" s="286"/>
      <c r="AA103" s="11" t="s">
        <v>187</v>
      </c>
    </row>
    <row r="104" spans="1:27" ht="20.65" hidden="1" customHeight="1" x14ac:dyDescent="0.25">
      <c r="A104" s="244"/>
      <c r="B104" s="245"/>
      <c r="C104" s="246"/>
      <c r="D104" s="211"/>
      <c r="E104" s="203"/>
      <c r="F104" s="203"/>
      <c r="G104" s="211"/>
      <c r="H104" s="218"/>
      <c r="I104" s="284"/>
      <c r="J104" s="286"/>
      <c r="K104" s="286"/>
      <c r="L104" s="210"/>
      <c r="M104" s="245"/>
      <c r="N104" s="246"/>
      <c r="O104" s="211"/>
      <c r="P104" s="203"/>
      <c r="Q104" s="203"/>
      <c r="R104" s="211"/>
      <c r="S104" s="218"/>
      <c r="T104" s="284"/>
      <c r="U104" s="286"/>
      <c r="V104" s="286"/>
      <c r="AA104" s="11" t="s">
        <v>188</v>
      </c>
    </row>
    <row r="105" spans="1:27" ht="20.65" hidden="1" customHeight="1" thickBot="1" x14ac:dyDescent="0.3">
      <c r="A105" s="141"/>
      <c r="B105" s="142"/>
      <c r="C105" s="143"/>
      <c r="D105" s="247"/>
      <c r="E105" s="270"/>
      <c r="F105" s="203"/>
      <c r="G105" s="247"/>
      <c r="H105" s="248"/>
      <c r="I105" s="284"/>
      <c r="J105" s="304"/>
      <c r="K105" s="304"/>
      <c r="L105" s="210"/>
      <c r="M105" s="142"/>
      <c r="N105" s="143"/>
      <c r="O105" s="247"/>
      <c r="P105" s="270"/>
      <c r="Q105" s="203"/>
      <c r="R105" s="247"/>
      <c r="S105" s="248"/>
      <c r="T105" s="284"/>
      <c r="U105" s="304"/>
      <c r="V105" s="304"/>
      <c r="AA105" s="11" t="s">
        <v>189</v>
      </c>
    </row>
    <row r="106" spans="1:27" ht="58.5" customHeight="1" x14ac:dyDescent="0.25">
      <c r="A106" s="147" t="s">
        <v>190</v>
      </c>
      <c r="B106" s="250">
        <f>SUM(B77:B96)-B89</f>
        <v>11810</v>
      </c>
      <c r="C106" s="251">
        <f>SUM(C77:C96)-C89</f>
        <v>0</v>
      </c>
      <c r="D106" s="252">
        <f>SUM(D77:D96)-D89</f>
        <v>26040</v>
      </c>
      <c r="E106" s="151"/>
      <c r="F106" s="203"/>
      <c r="G106" s="252">
        <f>SUM(G77:G96)-G89</f>
        <v>0</v>
      </c>
      <c r="H106" s="253">
        <f>SUM(H77:H96)-H89</f>
        <v>37850</v>
      </c>
      <c r="I106" s="284"/>
      <c r="J106" s="305">
        <f>SUM(J77:J96)-J89</f>
        <v>0</v>
      </c>
      <c r="K106" s="305">
        <f>SUM(K77:K96)-K89</f>
        <v>0</v>
      </c>
      <c r="L106" s="210"/>
      <c r="M106" s="250">
        <f>SUM(M77:M96)-M89</f>
        <v>0</v>
      </c>
      <c r="N106" s="251">
        <f>SUM(N77:N96)-N89</f>
        <v>0</v>
      </c>
      <c r="O106" s="252">
        <f>SUM(O77:O96)-O89</f>
        <v>109939</v>
      </c>
      <c r="P106" s="151"/>
      <c r="Q106" s="203">
        <f>SUM(Q77:Q96)-Q89</f>
        <v>0</v>
      </c>
      <c r="R106" s="252"/>
      <c r="S106" s="253">
        <f>SUM(S77:S96)-S89</f>
        <v>109939</v>
      </c>
      <c r="T106" s="284"/>
      <c r="U106" s="305">
        <f>SUM(U77:U96)-U89</f>
        <v>0</v>
      </c>
      <c r="V106" s="305"/>
      <c r="AA106" s="11" t="s">
        <v>191</v>
      </c>
    </row>
    <row r="107" spans="1:27" ht="54.75" customHeight="1" thickBot="1" x14ac:dyDescent="0.3">
      <c r="A107" s="155" t="s">
        <v>75</v>
      </c>
      <c r="B107" s="254">
        <f>SUM(B97:B105)</f>
        <v>3247</v>
      </c>
      <c r="C107" s="157">
        <f>SUM(C97:C105)</f>
        <v>0</v>
      </c>
      <c r="D107" s="255">
        <f>SUM(D97:D105)</f>
        <v>7161</v>
      </c>
      <c r="E107" s="159"/>
      <c r="F107" s="203"/>
      <c r="G107" s="255">
        <f>SUM(G97:G105)</f>
        <v>0</v>
      </c>
      <c r="H107" s="256">
        <f>SUM(H97:H105)</f>
        <v>10408</v>
      </c>
      <c r="I107" s="284"/>
      <c r="J107" s="306">
        <f>SUM(J97:J105)</f>
        <v>0</v>
      </c>
      <c r="K107" s="306">
        <f>SUM(K97:K105)</f>
        <v>0</v>
      </c>
      <c r="L107" s="210"/>
      <c r="M107" s="254">
        <f>SUM(M97:M105)</f>
        <v>0</v>
      </c>
      <c r="N107" s="157">
        <f>SUM(N97:N105)</f>
        <v>0</v>
      </c>
      <c r="O107" s="255">
        <f>SUM(O97:O105)</f>
        <v>30234</v>
      </c>
      <c r="P107" s="159"/>
      <c r="Q107" s="203">
        <f>SUM(Q97:Q105)</f>
        <v>0</v>
      </c>
      <c r="R107" s="255"/>
      <c r="S107" s="256">
        <f>SUM(S97:S105)</f>
        <v>30234</v>
      </c>
      <c r="T107" s="284"/>
      <c r="U107" s="306">
        <f>SUM(U97:U105)</f>
        <v>0</v>
      </c>
      <c r="V107" s="306"/>
      <c r="AA107" s="11" t="s">
        <v>192</v>
      </c>
    </row>
    <row r="108" spans="1:27" ht="39.950000000000003" customHeight="1" thickBot="1" x14ac:dyDescent="0.3">
      <c r="A108" s="163" t="s">
        <v>193</v>
      </c>
      <c r="B108" s="164">
        <f>B106+B107+B89</f>
        <v>15057</v>
      </c>
      <c r="C108" s="165">
        <f>C106+C107+C89</f>
        <v>0</v>
      </c>
      <c r="D108" s="166">
        <f>D106+D107+D89</f>
        <v>33324</v>
      </c>
      <c r="E108" s="167"/>
      <c r="F108" s="203"/>
      <c r="G108" s="166">
        <f>G106+G107+G89</f>
        <v>0</v>
      </c>
      <c r="H108" s="168">
        <f>H106+H107+H89</f>
        <v>48381</v>
      </c>
      <c r="I108" s="169"/>
      <c r="J108" s="170">
        <f>J106+J107+J89</f>
        <v>0</v>
      </c>
      <c r="K108" s="307">
        <f>K106+K107+K89</f>
        <v>0</v>
      </c>
      <c r="L108" s="257"/>
      <c r="M108" s="164">
        <f>M106+M107+M89</f>
        <v>0</v>
      </c>
      <c r="N108" s="165">
        <f>N106+N107+N89</f>
        <v>0</v>
      </c>
      <c r="O108" s="166">
        <f>O106+O107+O89</f>
        <v>140173</v>
      </c>
      <c r="P108" s="167"/>
      <c r="Q108" s="203">
        <f>Q106+Q107+Q89</f>
        <v>0</v>
      </c>
      <c r="R108" s="166"/>
      <c r="S108" s="168">
        <f>S106+S107+S89</f>
        <v>140173</v>
      </c>
      <c r="T108" s="169"/>
      <c r="U108" s="170">
        <f>U106+U107+U89</f>
        <v>0</v>
      </c>
      <c r="V108" s="307"/>
      <c r="AA108" s="11" t="s">
        <v>194</v>
      </c>
    </row>
    <row r="109" spans="1:27" ht="31.5" customHeight="1" x14ac:dyDescent="0.25">
      <c r="A109" s="308" t="s">
        <v>195</v>
      </c>
      <c r="B109" s="53"/>
      <c r="C109" s="172"/>
      <c r="D109" s="55"/>
      <c r="E109" s="173"/>
      <c r="F109" s="203"/>
      <c r="G109" s="57"/>
      <c r="H109" s="309">
        <f>B109+C109+D109+E109+F109+G109</f>
        <v>0</v>
      </c>
      <c r="I109" s="310"/>
      <c r="J109" s="311"/>
      <c r="K109" s="312"/>
      <c r="L109" s="259"/>
      <c r="M109" s="53"/>
      <c r="N109" s="172"/>
      <c r="O109" s="55"/>
      <c r="P109" s="173"/>
      <c r="Q109" s="203"/>
      <c r="R109" s="57"/>
      <c r="S109" s="309">
        <f>M109+N109+O109+P109+Q109+R109</f>
        <v>0</v>
      </c>
      <c r="T109" s="310"/>
      <c r="U109" s="311"/>
      <c r="V109" s="312"/>
      <c r="AA109" s="11" t="s">
        <v>196</v>
      </c>
    </row>
    <row r="110" spans="1:27" ht="38.1" hidden="1" customHeight="1" x14ac:dyDescent="0.25">
      <c r="A110" s="268" t="s">
        <v>197</v>
      </c>
      <c r="B110" s="53"/>
      <c r="C110" s="313"/>
      <c r="D110" s="55"/>
      <c r="E110" s="182"/>
      <c r="F110" s="203"/>
      <c r="G110" s="65"/>
      <c r="H110" s="314">
        <f>B110+C110+D110+E110+F110+G110</f>
        <v>0</v>
      </c>
      <c r="I110" s="310"/>
      <c r="J110" s="315"/>
      <c r="K110" s="316"/>
      <c r="L110" s="259"/>
      <c r="M110" s="53"/>
      <c r="N110" s="313"/>
      <c r="O110" s="55"/>
      <c r="P110" s="182"/>
      <c r="Q110" s="203"/>
      <c r="R110" s="65"/>
      <c r="S110" s="314">
        <f>M110+N110+O110+P110+Q110+R110</f>
        <v>0</v>
      </c>
      <c r="T110" s="310"/>
      <c r="U110" s="315"/>
      <c r="V110" s="316"/>
      <c r="AA110" s="11" t="s">
        <v>198</v>
      </c>
    </row>
    <row r="111" spans="1:27" ht="40.700000000000003" customHeight="1" thickBot="1" x14ac:dyDescent="0.3">
      <c r="A111" s="268" t="s">
        <v>199</v>
      </c>
      <c r="B111" s="53">
        <v>5</v>
      </c>
      <c r="C111" s="313"/>
      <c r="D111" s="55">
        <v>10</v>
      </c>
      <c r="E111" s="317"/>
      <c r="F111" s="203"/>
      <c r="G111" s="57"/>
      <c r="H111" s="314">
        <f>B111+C111+D111+E111+F111+G111</f>
        <v>15</v>
      </c>
      <c r="I111" s="310"/>
      <c r="J111" s="315"/>
      <c r="K111" s="316"/>
      <c r="L111" s="259"/>
      <c r="M111" s="53"/>
      <c r="N111" s="313"/>
      <c r="O111" s="55">
        <v>38</v>
      </c>
      <c r="P111" s="317"/>
      <c r="Q111" s="203"/>
      <c r="R111" s="57"/>
      <c r="S111" s="314">
        <f>M111+N111+O111+P111+Q111+R111</f>
        <v>38</v>
      </c>
      <c r="T111" s="310"/>
      <c r="U111" s="315"/>
      <c r="V111" s="316"/>
      <c r="AA111" s="11" t="s">
        <v>200</v>
      </c>
    </row>
    <row r="112" spans="1:27" ht="49.5" customHeight="1" thickBot="1" x14ac:dyDescent="0.5">
      <c r="A112" s="163" t="s">
        <v>201</v>
      </c>
      <c r="B112" s="318">
        <f>B38+B72+B108</f>
        <v>695832</v>
      </c>
      <c r="C112" s="319">
        <f>C38+C72+C108</f>
        <v>0</v>
      </c>
      <c r="D112" s="320">
        <f>D38+D72+D108</f>
        <v>584215</v>
      </c>
      <c r="E112" s="321"/>
      <c r="F112" s="203"/>
      <c r="G112" s="320">
        <f>G38+G72+G108</f>
        <v>0</v>
      </c>
      <c r="H112" s="322">
        <f>H38+H72+H108</f>
        <v>1280047</v>
      </c>
      <c r="I112" s="323"/>
      <c r="J112" s="324">
        <f>J38+J72+J108</f>
        <v>51371</v>
      </c>
      <c r="K112" s="324">
        <f>K38+K72+K108</f>
        <v>0</v>
      </c>
      <c r="L112" s="325"/>
      <c r="M112" s="318">
        <f>M38+M72+M108</f>
        <v>2050734</v>
      </c>
      <c r="N112" s="319">
        <f>N38+N72+N108</f>
        <v>0</v>
      </c>
      <c r="O112" s="320">
        <f>O38+O72+O108</f>
        <v>2235219</v>
      </c>
      <c r="P112" s="321"/>
      <c r="Q112" s="203">
        <f>Q38+Q72+Q108</f>
        <v>0</v>
      </c>
      <c r="R112" s="320"/>
      <c r="S112" s="322">
        <f>S38+S72+S108</f>
        <v>4285953</v>
      </c>
      <c r="T112" s="323"/>
      <c r="U112" s="324">
        <f>U38+U72+U108</f>
        <v>129118</v>
      </c>
      <c r="V112" s="324"/>
      <c r="AA112" s="11" t="s">
        <v>202</v>
      </c>
    </row>
    <row r="113" spans="1:27" ht="62.25" customHeight="1" thickBot="1" x14ac:dyDescent="0.3">
      <c r="A113" s="326"/>
      <c r="B113" s="327"/>
      <c r="C113" s="327"/>
      <c r="D113" s="328"/>
      <c r="E113" s="328"/>
      <c r="F113" s="329"/>
      <c r="G113" s="328"/>
      <c r="H113" s="328"/>
      <c r="I113" s="330"/>
      <c r="J113" s="330"/>
      <c r="K113" s="331"/>
      <c r="L113" s="332"/>
      <c r="M113" s="327"/>
      <c r="N113" s="327"/>
      <c r="O113" s="328"/>
      <c r="P113" s="328"/>
      <c r="Q113" s="329"/>
      <c r="R113" s="328"/>
      <c r="S113" s="328"/>
      <c r="T113" s="330"/>
      <c r="U113" s="330"/>
      <c r="V113" s="331"/>
    </row>
    <row r="114" spans="1:27" ht="52.7" customHeight="1" thickBot="1" x14ac:dyDescent="0.35">
      <c r="A114" s="333" t="s">
        <v>203</v>
      </c>
      <c r="B114" s="334">
        <v>46659</v>
      </c>
      <c r="C114" s="335"/>
      <c r="D114" s="336">
        <v>38909</v>
      </c>
      <c r="E114" s="337"/>
      <c r="F114" s="338"/>
      <c r="G114" s="339"/>
      <c r="H114" s="340">
        <f>B114+C114+D114+E114+F114+G114</f>
        <v>85568</v>
      </c>
      <c r="I114" s="341"/>
      <c r="J114" s="342">
        <v>3351</v>
      </c>
      <c r="K114" s="343"/>
      <c r="L114" s="344"/>
      <c r="M114" s="334">
        <v>136710</v>
      </c>
      <c r="N114" s="335"/>
      <c r="O114" s="336">
        <v>148881</v>
      </c>
      <c r="P114" s="337"/>
      <c r="Q114" s="338"/>
      <c r="R114" s="339"/>
      <c r="S114" s="340">
        <f>M114+N114+O114+Q114</f>
        <v>285591</v>
      </c>
      <c r="T114" s="341"/>
      <c r="U114" s="342">
        <v>8838</v>
      </c>
      <c r="V114" s="343"/>
      <c r="AA114" s="11" t="s">
        <v>204</v>
      </c>
    </row>
    <row r="115" spans="1:27" ht="59.85" customHeight="1" thickBot="1" x14ac:dyDescent="0.35">
      <c r="A115" s="345" t="s">
        <v>205</v>
      </c>
      <c r="B115" s="346">
        <f>B39+B73+B109</f>
        <v>0</v>
      </c>
      <c r="C115" s="347">
        <f>C39+C73+C109</f>
        <v>0</v>
      </c>
      <c r="D115" s="348">
        <f>D39+D73+D109</f>
        <v>0</v>
      </c>
      <c r="E115" s="349"/>
      <c r="F115" s="283"/>
      <c r="G115" s="348">
        <f>G39+G73+G109</f>
        <v>0</v>
      </c>
      <c r="H115" s="350">
        <f>H39+H73+H109</f>
        <v>0</v>
      </c>
      <c r="I115" s="341"/>
      <c r="J115" s="351">
        <f>J39+J73+J109</f>
        <v>0</v>
      </c>
      <c r="K115" s="343">
        <f>K39+K73+K109</f>
        <v>0</v>
      </c>
      <c r="L115" s="344"/>
      <c r="M115" s="346">
        <f>M39+M73+M109</f>
        <v>0</v>
      </c>
      <c r="N115" s="347">
        <f>N39+N73+N109</f>
        <v>0</v>
      </c>
      <c r="O115" s="348">
        <f>O39+O73+O109</f>
        <v>0</v>
      </c>
      <c r="P115" s="349"/>
      <c r="Q115" s="283">
        <f>Q39+Q73+Q109</f>
        <v>0</v>
      </c>
      <c r="R115" s="348"/>
      <c r="S115" s="350">
        <f>S39+S73+S109</f>
        <v>0</v>
      </c>
      <c r="T115" s="341"/>
      <c r="U115" s="351">
        <f>U39+U73+U109</f>
        <v>0</v>
      </c>
      <c r="V115" s="343"/>
      <c r="AA115" s="11" t="s">
        <v>206</v>
      </c>
    </row>
    <row r="116" spans="1:27" s="358" customFormat="1" ht="67.5" customHeight="1" thickBot="1" x14ac:dyDescent="0.25">
      <c r="A116" s="352" t="s">
        <v>207</v>
      </c>
      <c r="B116" s="353">
        <f>(B40+B41)+(B74+B75)+(B110+B111)</f>
        <v>194</v>
      </c>
      <c r="C116" s="354">
        <f>(C40+C41)+(C74+C75)+(C110+C111)</f>
        <v>0</v>
      </c>
      <c r="D116" s="354">
        <f>(D40+D41)+(D74+D75)+(D110+D111)</f>
        <v>151</v>
      </c>
      <c r="E116" s="317"/>
      <c r="F116" s="203"/>
      <c r="G116" s="354">
        <f>(G40+G41)+(G74+G75)+(G110+G111)</f>
        <v>0</v>
      </c>
      <c r="H116" s="355">
        <f>(H40+H41)+(H74+H75)+(H110+H111)</f>
        <v>345</v>
      </c>
      <c r="I116" s="272"/>
      <c r="J116" s="356">
        <f>(J40+J41)+(J74+J75)+(J110+J111)</f>
        <v>12</v>
      </c>
      <c r="K116" s="357">
        <f>K40+K74+K110</f>
        <v>0</v>
      </c>
      <c r="L116" s="259"/>
      <c r="M116" s="353">
        <f t="shared" ref="M116:U116" si="15">(M40+M41)+(M74+M75)+(M110+M111)</f>
        <v>504</v>
      </c>
      <c r="N116" s="354">
        <f t="shared" si="15"/>
        <v>0</v>
      </c>
      <c r="O116" s="354">
        <f t="shared" si="15"/>
        <v>591</v>
      </c>
      <c r="P116" s="317"/>
      <c r="Q116" s="203">
        <f t="shared" si="15"/>
        <v>0</v>
      </c>
      <c r="R116" s="354">
        <f t="shared" si="15"/>
        <v>0</v>
      </c>
      <c r="S116" s="355">
        <f t="shared" si="15"/>
        <v>1095</v>
      </c>
      <c r="T116" s="272"/>
      <c r="U116" s="356">
        <f t="shared" si="15"/>
        <v>34</v>
      </c>
      <c r="V116" s="357"/>
      <c r="AA116" s="11" t="s">
        <v>208</v>
      </c>
    </row>
    <row r="117" spans="1:27" s="366" customFormat="1" ht="20.65" hidden="1" customHeight="1" thickBot="1" x14ac:dyDescent="0.35">
      <c r="A117" s="359" t="s">
        <v>209</v>
      </c>
      <c r="B117" s="97"/>
      <c r="C117" s="360"/>
      <c r="D117" s="361"/>
      <c r="E117" s="362"/>
      <c r="F117" s="270"/>
      <c r="G117" s="363"/>
      <c r="H117" s="364"/>
      <c r="I117" s="344"/>
      <c r="J117" s="365"/>
      <c r="L117" s="10"/>
      <c r="M117" s="367"/>
      <c r="N117" s="368"/>
      <c r="O117" s="369"/>
      <c r="P117" s="370"/>
      <c r="Q117" s="369"/>
      <c r="R117" s="370"/>
      <c r="S117" s="371"/>
      <c r="T117" s="372"/>
      <c r="U117" s="373"/>
      <c r="V117" s="374"/>
      <c r="AA117" s="11" t="s">
        <v>210</v>
      </c>
    </row>
    <row r="118" spans="1:27" s="366" customFormat="1" ht="63.4" customHeight="1" thickBot="1" x14ac:dyDescent="0.35">
      <c r="A118" s="375" t="s">
        <v>211</v>
      </c>
      <c r="B118" s="376"/>
      <c r="C118" s="377"/>
      <c r="D118" s="376"/>
      <c r="E118" s="344"/>
      <c r="F118" s="378"/>
      <c r="G118" s="379"/>
      <c r="H118" s="380"/>
      <c r="I118" s="344"/>
      <c r="J118" s="377"/>
      <c r="L118" s="10"/>
      <c r="M118" s="381"/>
      <c r="N118" s="382"/>
      <c r="O118" s="381"/>
      <c r="P118" s="383"/>
      <c r="Q118" s="381"/>
      <c r="R118" s="383"/>
      <c r="S118" s="384"/>
      <c r="T118" s="385"/>
      <c r="U118" s="382"/>
      <c r="V118" s="386"/>
      <c r="W118" s="387"/>
      <c r="AA118" s="388" t="s">
        <v>212</v>
      </c>
    </row>
    <row r="119" spans="1:27" s="366" customFormat="1" ht="63.4" customHeight="1" thickBot="1" x14ac:dyDescent="0.35">
      <c r="A119" s="375" t="s">
        <v>213</v>
      </c>
      <c r="B119" s="376"/>
      <c r="C119" s="377"/>
      <c r="D119" s="376"/>
      <c r="E119" s="344"/>
      <c r="F119" s="378"/>
      <c r="G119" s="379"/>
      <c r="H119" s="380"/>
      <c r="I119" s="344"/>
      <c r="J119" s="377"/>
      <c r="L119" s="10"/>
      <c r="M119" s="381"/>
      <c r="N119" s="382"/>
      <c r="O119" s="381"/>
      <c r="P119" s="383"/>
      <c r="Q119" s="381"/>
      <c r="R119" s="383"/>
      <c r="S119" s="384"/>
      <c r="T119" s="385"/>
      <c r="U119" s="382"/>
      <c r="V119" s="386"/>
      <c r="W119" s="387"/>
      <c r="AA119" s="388" t="s">
        <v>214</v>
      </c>
    </row>
    <row r="120" spans="1:27" s="366" customFormat="1" ht="63.4" customHeight="1" thickBot="1" x14ac:dyDescent="0.35">
      <c r="A120" s="375" t="s">
        <v>215</v>
      </c>
      <c r="B120" s="376"/>
      <c r="C120" s="377"/>
      <c r="D120" s="376"/>
      <c r="E120" s="344"/>
      <c r="F120" s="378"/>
      <c r="G120" s="379"/>
      <c r="H120" s="389"/>
      <c r="I120" s="344"/>
      <c r="J120" s="377"/>
      <c r="L120" s="10"/>
      <c r="M120" s="381"/>
      <c r="N120" s="382"/>
      <c r="O120" s="381"/>
      <c r="P120" s="383"/>
      <c r="Q120" s="381"/>
      <c r="R120" s="383"/>
      <c r="S120" s="390"/>
      <c r="T120" s="385"/>
      <c r="U120" s="382"/>
      <c r="V120" s="386"/>
      <c r="W120" s="387"/>
      <c r="AA120" s="388" t="s">
        <v>216</v>
      </c>
    </row>
    <row r="121" spans="1:27" s="366" customFormat="1" ht="23.1" hidden="1" customHeight="1" thickBot="1" x14ac:dyDescent="0.35">
      <c r="A121" s="391"/>
      <c r="B121" s="392" t="s">
        <v>217</v>
      </c>
      <c r="C121" s="393"/>
      <c r="D121" s="394"/>
      <c r="E121" s="392" t="s">
        <v>218</v>
      </c>
      <c r="F121" s="393"/>
      <c r="G121" s="393"/>
      <c r="H121" s="392" t="s">
        <v>219</v>
      </c>
      <c r="I121" s="393"/>
      <c r="J121" s="394"/>
      <c r="K121" s="395"/>
      <c r="L121" s="396"/>
      <c r="Q121" s="397"/>
      <c r="R121" s="397"/>
      <c r="S121" s="10"/>
      <c r="T121" s="10"/>
      <c r="U121" s="9"/>
      <c r="V121" s="9"/>
      <c r="AA121" s="398"/>
    </row>
    <row r="122" spans="1:27" ht="74.099999999999994" hidden="1" customHeight="1" thickBot="1" x14ac:dyDescent="0.3">
      <c r="A122" s="358"/>
      <c r="B122" s="399" t="s">
        <v>220</v>
      </c>
      <c r="C122" s="400" t="s">
        <v>221</v>
      </c>
      <c r="D122" s="401" t="s">
        <v>222</v>
      </c>
      <c r="E122" s="399" t="s">
        <v>220</v>
      </c>
      <c r="F122" s="400" t="s">
        <v>221</v>
      </c>
      <c r="G122" s="401" t="s">
        <v>222</v>
      </c>
      <c r="H122" s="399" t="s">
        <v>220</v>
      </c>
      <c r="I122" s="400" t="s">
        <v>221</v>
      </c>
      <c r="J122" s="401" t="s">
        <v>222</v>
      </c>
      <c r="K122" s="402"/>
      <c r="L122" s="402"/>
      <c r="M122" s="10"/>
      <c r="N122" s="10"/>
      <c r="Q122" s="402"/>
      <c r="R122" s="402"/>
      <c r="T122" s="10"/>
      <c r="U122" s="402"/>
      <c r="V122" s="402"/>
      <c r="AA122" s="398"/>
    </row>
    <row r="123" spans="1:27" ht="20.65" hidden="1" customHeight="1" thickBot="1" x14ac:dyDescent="0.35">
      <c r="A123" s="403"/>
      <c r="B123" s="404"/>
      <c r="C123" s="405"/>
      <c r="D123" s="406"/>
      <c r="E123" s="404"/>
      <c r="F123" s="405"/>
      <c r="G123" s="406"/>
      <c r="H123" s="404"/>
      <c r="I123" s="405"/>
      <c r="J123" s="406"/>
      <c r="K123" s="344"/>
      <c r="L123" s="344"/>
      <c r="M123" s="10"/>
      <c r="N123" s="10"/>
      <c r="Q123" s="344"/>
      <c r="R123" s="344"/>
      <c r="T123" s="10"/>
      <c r="U123" s="344"/>
      <c r="V123" s="344"/>
      <c r="AA123" s="11" t="s">
        <v>223</v>
      </c>
    </row>
    <row r="124" spans="1:27" ht="20.65" hidden="1" customHeight="1" thickBot="1" x14ac:dyDescent="0.35">
      <c r="A124" s="403"/>
      <c r="B124" s="404"/>
      <c r="C124" s="405"/>
      <c r="D124" s="406"/>
      <c r="E124" s="404"/>
      <c r="F124" s="405"/>
      <c r="G124" s="406"/>
      <c r="H124" s="404"/>
      <c r="I124" s="405"/>
      <c r="J124" s="406"/>
      <c r="K124" s="344"/>
      <c r="L124" s="344"/>
      <c r="M124" s="10"/>
      <c r="N124" s="10"/>
      <c r="Q124" s="344"/>
      <c r="R124" s="344"/>
      <c r="T124" s="10"/>
      <c r="U124" s="344"/>
      <c r="V124" s="344"/>
      <c r="AA124" s="11" t="s">
        <v>224</v>
      </c>
    </row>
    <row r="125" spans="1:27" ht="20.65" hidden="1" customHeight="1" thickBot="1" x14ac:dyDescent="0.35">
      <c r="A125" s="403"/>
      <c r="B125" s="407"/>
      <c r="C125" s="408"/>
      <c r="D125" s="409"/>
      <c r="E125" s="407"/>
      <c r="F125" s="408"/>
      <c r="G125" s="409"/>
      <c r="H125" s="407"/>
      <c r="I125" s="408"/>
      <c r="J125" s="409"/>
      <c r="K125" s="344"/>
      <c r="L125" s="344"/>
      <c r="M125" s="10"/>
      <c r="N125" s="10"/>
      <c r="Q125" s="344"/>
      <c r="R125" s="344"/>
      <c r="T125" s="10"/>
      <c r="U125" s="344"/>
      <c r="V125" s="344"/>
      <c r="AA125" s="11" t="s">
        <v>225</v>
      </c>
    </row>
    <row r="126" spans="1:27" ht="19.5" hidden="1" customHeight="1" thickBot="1" x14ac:dyDescent="0.35">
      <c r="A126" s="410"/>
      <c r="B126" s="411"/>
      <c r="C126" s="412"/>
      <c r="D126" s="413"/>
      <c r="E126" s="414"/>
      <c r="F126" s="414"/>
      <c r="G126" s="414"/>
      <c r="H126" s="411"/>
      <c r="I126" s="415"/>
      <c r="J126" s="416"/>
      <c r="K126" s="417"/>
      <c r="L126" s="415"/>
      <c r="M126" s="412"/>
      <c r="N126" s="413"/>
      <c r="O126" s="411"/>
      <c r="P126" s="416"/>
      <c r="Q126" s="417"/>
      <c r="R126" s="417"/>
      <c r="S126" s="418"/>
      <c r="T126" s="419"/>
      <c r="U126" s="417"/>
      <c r="V126" s="417"/>
      <c r="AA126" s="11" t="s">
        <v>226</v>
      </c>
    </row>
    <row r="127" spans="1:27" ht="19.5" hidden="1" customHeight="1" thickBot="1" x14ac:dyDescent="0.35">
      <c r="A127" s="410"/>
      <c r="B127" s="420"/>
      <c r="C127" s="421"/>
      <c r="D127" s="422"/>
      <c r="E127" s="423"/>
      <c r="F127" s="423"/>
      <c r="G127" s="423"/>
      <c r="H127" s="420"/>
      <c r="I127" s="415"/>
      <c r="J127" s="424"/>
      <c r="K127" s="424"/>
      <c r="L127" s="415"/>
      <c r="M127" s="421"/>
      <c r="N127" s="422"/>
      <c r="O127" s="420"/>
      <c r="P127" s="424"/>
      <c r="Q127" s="424"/>
      <c r="R127" s="424"/>
      <c r="S127" s="421"/>
      <c r="T127" s="425"/>
      <c r="U127" s="424"/>
      <c r="V127" s="424"/>
      <c r="AA127" s="11" t="s">
        <v>227</v>
      </c>
    </row>
    <row r="128" spans="1:27" ht="19.5" hidden="1" customHeight="1" thickBot="1" x14ac:dyDescent="0.35">
      <c r="A128" s="410"/>
      <c r="B128" s="426"/>
      <c r="C128" s="427"/>
      <c r="D128" s="428"/>
      <c r="E128" s="429"/>
      <c r="F128" s="429"/>
      <c r="G128" s="429"/>
      <c r="H128" s="426"/>
      <c r="I128" s="415"/>
      <c r="J128" s="430"/>
      <c r="K128" s="430"/>
      <c r="L128" s="415"/>
      <c r="M128" s="427"/>
      <c r="N128" s="428"/>
      <c r="O128" s="426"/>
      <c r="P128" s="430"/>
      <c r="Q128" s="430"/>
      <c r="R128" s="430"/>
      <c r="S128" s="427"/>
      <c r="T128" s="431"/>
      <c r="U128" s="430"/>
      <c r="V128" s="430"/>
      <c r="AA128" s="11" t="s">
        <v>228</v>
      </c>
    </row>
    <row r="129" spans="1:28" ht="61.5" customHeight="1" thickBot="1" x14ac:dyDescent="0.35">
      <c r="A129" s="432"/>
      <c r="B129" s="10"/>
      <c r="D129" s="10"/>
      <c r="E129" s="10"/>
      <c r="F129" s="10"/>
      <c r="G129" s="10"/>
      <c r="H129" s="433"/>
      <c r="I129" s="10"/>
      <c r="J129" s="10"/>
      <c r="K129" s="10"/>
      <c r="L129" s="10"/>
      <c r="M129" s="10"/>
      <c r="N129" s="10"/>
      <c r="S129" s="433" t="str">
        <f>IF(S112&gt;0,IF(S114=0,"IRAP NON valorizzata",""),"")</f>
        <v/>
      </c>
      <c r="U129" s="10"/>
      <c r="V129" s="10"/>
    </row>
    <row r="130" spans="1:28" ht="45.4" customHeight="1" thickBot="1" x14ac:dyDescent="0.35">
      <c r="A130" s="434"/>
      <c r="B130" s="435" t="s">
        <v>229</v>
      </c>
      <c r="C130" s="436" t="str">
        <f>J2</f>
        <v>Trimestre 1</v>
      </c>
      <c r="D130" s="437" t="s">
        <v>230</v>
      </c>
      <c r="E130" s="438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Q130" s="438"/>
      <c r="R130" s="438"/>
      <c r="U130" s="438"/>
      <c r="V130" s="438"/>
    </row>
    <row r="131" spans="1:28" s="446" customFormat="1" ht="55.5" customHeight="1" thickBot="1" x14ac:dyDescent="0.35">
      <c r="A131" s="439" t="s">
        <v>231</v>
      </c>
      <c r="B131" s="440">
        <f>AB131</f>
        <v>1038977</v>
      </c>
      <c r="C131" s="441">
        <f>+B131/4</f>
        <v>259744.25</v>
      </c>
      <c r="D131" s="441">
        <v>1038977</v>
      </c>
      <c r="E131" s="442"/>
      <c r="F131" s="443"/>
      <c r="G131" s="443"/>
      <c r="H131" s="443"/>
      <c r="I131" s="444"/>
      <c r="J131" s="444"/>
      <c r="K131" s="444"/>
      <c r="L131" s="444"/>
      <c r="M131" s="444"/>
      <c r="N131" s="444"/>
      <c r="O131" s="444"/>
      <c r="P131" s="444"/>
      <c r="Q131" s="444"/>
      <c r="R131" s="444"/>
      <c r="S131" s="444"/>
      <c r="T131" s="445"/>
      <c r="U131" s="444"/>
      <c r="V131" s="444"/>
      <c r="AA131" s="447" t="s">
        <v>232</v>
      </c>
      <c r="AB131" s="448">
        <f>IF(ISERROR(VLOOKUP($AA$131,[1]ESTR_PREV!$A$1:$B$20,2,FALSE)),0,VLOOKUP($AA$131,[1]ESTR_PREV!$A$1:$B$20,2,FALSE))</f>
        <v>1038977</v>
      </c>
    </row>
    <row r="132" spans="1:28" ht="18.600000000000001" hidden="1" customHeight="1" x14ac:dyDescent="0.3">
      <c r="A132" s="449"/>
      <c r="B132" s="450"/>
      <c r="C132" s="418"/>
      <c r="D132" s="419"/>
      <c r="E132" s="451"/>
      <c r="F132" s="451"/>
      <c r="G132" s="451"/>
      <c r="H132" s="10"/>
      <c r="I132" s="10"/>
      <c r="J132" s="10"/>
      <c r="K132" s="10"/>
      <c r="L132" s="10"/>
      <c r="M132" s="10"/>
      <c r="N132" s="10"/>
      <c r="U132" s="10"/>
      <c r="V132" s="10"/>
      <c r="AA132" s="11" t="s">
        <v>233</v>
      </c>
    </row>
    <row r="133" spans="1:28" ht="19.5" hidden="1" customHeight="1" thickBot="1" x14ac:dyDescent="0.35">
      <c r="A133" s="452"/>
      <c r="B133" s="426"/>
      <c r="C133" s="427"/>
      <c r="D133" s="431"/>
      <c r="E133" s="451"/>
      <c r="F133" s="451"/>
      <c r="G133" s="451"/>
      <c r="H133" s="438"/>
      <c r="I133" s="438"/>
      <c r="J133" s="438"/>
      <c r="K133" s="438"/>
      <c r="L133" s="438"/>
      <c r="M133" s="438"/>
      <c r="N133" s="438"/>
      <c r="O133" s="438"/>
      <c r="P133" s="438"/>
      <c r="Q133" s="438"/>
      <c r="R133" s="438"/>
      <c r="U133" s="438"/>
      <c r="V133" s="438"/>
      <c r="AA133" s="11" t="s">
        <v>234</v>
      </c>
    </row>
    <row r="134" spans="1:28" ht="18.75" x14ac:dyDescent="0.3">
      <c r="D134" s="454"/>
      <c r="E134" s="454"/>
      <c r="F134" s="454"/>
      <c r="G134" s="454"/>
      <c r="H134" s="454"/>
      <c r="I134" s="454"/>
      <c r="J134" s="454"/>
      <c r="K134" s="454"/>
      <c r="L134" s="454"/>
      <c r="M134" s="454"/>
      <c r="N134" s="454"/>
      <c r="O134" s="454"/>
      <c r="P134" s="454"/>
      <c r="Q134" s="454"/>
      <c r="R134" s="454"/>
      <c r="S134" s="454"/>
      <c r="U134" s="454"/>
      <c r="V134" s="454"/>
    </row>
    <row r="137" spans="1:28" ht="25.5" customHeight="1" x14ac:dyDescent="0.25">
      <c r="H137" s="10"/>
      <c r="I137" s="10"/>
      <c r="J137" s="10"/>
      <c r="K137" s="10"/>
      <c r="L137" s="10"/>
      <c r="M137" s="10"/>
      <c r="N137" s="10"/>
      <c r="T137" s="10"/>
      <c r="U137" s="10"/>
      <c r="V137" s="10"/>
    </row>
    <row r="138" spans="1:28" ht="25.5" customHeight="1" x14ac:dyDescent="0.65">
      <c r="O138" s="455"/>
      <c r="P138" s="455"/>
      <c r="Q138" s="455"/>
      <c r="R138" s="455"/>
      <c r="S138" s="455"/>
      <c r="T138" s="455"/>
    </row>
    <row r="139" spans="1:28" ht="39" customHeight="1" thickBot="1" x14ac:dyDescent="0.7">
      <c r="A139" s="456" t="s">
        <v>235</v>
      </c>
      <c r="B139" s="456"/>
      <c r="C139" s="456"/>
      <c r="D139" s="457"/>
      <c r="E139" s="457"/>
      <c r="F139" s="457"/>
      <c r="G139" s="457"/>
      <c r="H139" s="457"/>
      <c r="I139" s="458"/>
      <c r="J139" s="458"/>
      <c r="K139" s="458"/>
      <c r="L139" s="458"/>
      <c r="M139" s="10"/>
      <c r="U139" s="458"/>
      <c r="V139" s="458"/>
    </row>
    <row r="140" spans="1:28" ht="25.5" customHeight="1" x14ac:dyDescent="0.5">
      <c r="O140" s="459"/>
      <c r="P140" s="459"/>
      <c r="Q140" s="459"/>
      <c r="R140" s="459"/>
      <c r="S140" s="460"/>
    </row>
    <row r="141" spans="1:28" ht="25.5" customHeight="1" x14ac:dyDescent="0.4">
      <c r="S141" s="461"/>
    </row>
    <row r="142" spans="1:28" ht="25.5" customHeight="1" x14ac:dyDescent="0.25">
      <c r="T142" s="10"/>
    </row>
  </sheetData>
  <sheetProtection password="D544" sheet="1" objects="1" scenarios="1"/>
  <mergeCells count="8">
    <mergeCell ref="A139:C139"/>
    <mergeCell ref="H1:O1"/>
    <mergeCell ref="A3:D3"/>
    <mergeCell ref="B4:K4"/>
    <mergeCell ref="M4:V4"/>
    <mergeCell ref="B121:D121"/>
    <mergeCell ref="E121:G121"/>
    <mergeCell ref="H121:J121"/>
  </mergeCells>
  <conditionalFormatting sqref="H129">
    <cfRule type="notContainsBlanks" dxfId="1" priority="2" stopIfTrue="1">
      <formula>LEN(TRIM(H129))&gt;0</formula>
    </cfRule>
  </conditionalFormatting>
  <conditionalFormatting sqref="S129">
    <cfRule type="notContainsBlanks" dxfId="0" priority="1" stopIfTrue="1">
      <formula>LEN(TRIM(S129))&gt;0</formula>
    </cfRule>
  </conditionalFormatting>
  <dataValidations count="2">
    <dataValidation type="whole" allowBlank="1" showInputMessage="1" showErrorMessage="1" error="La cella accetta solo valori interi da - 9.999.999 fino a 9.999.999" sqref="U112:V112 Q123:R125 U111 U114:V116 B123:L125 U123:V125 U75 U43:V74 F5 E114:S116 U77:V110 B131 U41 F117:G120 U7:V40 H118:H120 B114:C116 D114:D120 B7:S41 G77:S112 B43:D75 E44:E75 S118:S120 B77:E112 F42:F112 G43:S75 D13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6:V128 S117 T32:T41 T7:T19 T43:T75 B113:S113 O117:R120 T77:T118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1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2025-05-20T08:45:31Z</dcterms:created>
  <dcterms:modified xsi:type="dcterms:W3CDTF">2025-05-20T08:47:17Z</dcterms:modified>
</cp:coreProperties>
</file>