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votorossella\Documenti 2005\Amministrazione trasparente\2022\Organizzazione\Assetto organizzativo 2022\"/>
    </mc:Choice>
  </mc:AlternateContent>
  <bookViews>
    <workbookView xWindow="-15" yWindow="-15" windowWidth="21660" windowHeight="4995"/>
  </bookViews>
  <sheets>
    <sheet name="assetto organizzativo" sheetId="5" r:id="rId1"/>
  </sheets>
  <definedNames>
    <definedName name="_xlnm._FilterDatabase" localSheetId="0" hidden="1">'assetto organizzativo'!$A$2:$O$91</definedName>
    <definedName name="_xlnm.Print_Titles" localSheetId="0">'assetto organizzativo'!$1:$2</definedName>
  </definedNames>
  <calcPr calcId="162913"/>
</workbook>
</file>

<file path=xl/calcChain.xml><?xml version="1.0" encoding="utf-8"?>
<calcChain xmlns="http://schemas.openxmlformats.org/spreadsheetml/2006/main">
  <c r="C75" i="5" l="1"/>
  <c r="F75" i="5"/>
  <c r="H75" i="5"/>
  <c r="J75" i="5"/>
  <c r="N75" i="5"/>
  <c r="O75" i="5"/>
  <c r="E78" i="5"/>
  <c r="J78" i="5"/>
  <c r="L78" i="5"/>
  <c r="N78" i="5"/>
  <c r="O78" i="5"/>
  <c r="C81" i="5"/>
  <c r="E81" i="5"/>
  <c r="H81" i="5"/>
  <c r="J81" i="5"/>
  <c r="L81" i="5"/>
  <c r="N81" i="5"/>
  <c r="O81" i="5"/>
  <c r="N69" i="5"/>
  <c r="J69" i="5"/>
  <c r="N40" i="5"/>
  <c r="J26" i="5"/>
  <c r="I22" i="5"/>
  <c r="J7" i="5"/>
  <c r="N91" i="5"/>
  <c r="J91" i="5"/>
  <c r="N85" i="5"/>
  <c r="N83" i="5"/>
  <c r="N52" i="5"/>
  <c r="N26" i="5"/>
  <c r="N22" i="5"/>
  <c r="N7" i="5"/>
  <c r="E91" i="5"/>
  <c r="E69" i="5"/>
  <c r="E57" i="5"/>
  <c r="E52" i="5"/>
  <c r="E40" i="5"/>
  <c r="E26" i="5"/>
  <c r="E22" i="5"/>
  <c r="E7" i="5"/>
  <c r="F83" i="5"/>
  <c r="F69" i="5"/>
  <c r="F57" i="5"/>
  <c r="F52" i="5"/>
  <c r="F93" i="5" l="1"/>
  <c r="C7" i="5"/>
  <c r="H26" i="5"/>
  <c r="C26" i="5"/>
  <c r="O40" i="5" l="1"/>
  <c r="L40" i="5"/>
  <c r="J40" i="5"/>
  <c r="H40" i="5"/>
  <c r="H52" i="5"/>
  <c r="C52" i="5"/>
  <c r="C40" i="5"/>
  <c r="L26" i="5"/>
  <c r="H22" i="5"/>
  <c r="C22" i="5"/>
  <c r="J22" i="5"/>
  <c r="O57" i="5"/>
  <c r="O91" i="5"/>
  <c r="L91" i="5"/>
  <c r="H91" i="5"/>
  <c r="C91" i="5"/>
  <c r="L85" i="5"/>
  <c r="J85" i="5"/>
  <c r="H85" i="5"/>
  <c r="E85" i="5"/>
  <c r="C85" i="5"/>
  <c r="O83" i="5"/>
  <c r="L83" i="5"/>
  <c r="J83" i="5"/>
  <c r="H83" i="5"/>
  <c r="E83" i="5"/>
  <c r="C83" i="5"/>
  <c r="H69" i="5"/>
  <c r="C69" i="5"/>
  <c r="N57" i="5"/>
  <c r="N93" i="5" s="1"/>
  <c r="L57" i="5"/>
  <c r="J57" i="5"/>
  <c r="H57" i="5"/>
  <c r="C57" i="5"/>
  <c r="L52" i="5"/>
  <c r="J52" i="5"/>
  <c r="O7" i="5"/>
  <c r="L7" i="5"/>
  <c r="H7" i="5"/>
  <c r="E93" i="5" l="1"/>
  <c r="J93" i="5"/>
  <c r="O93" i="5"/>
  <c r="L93" i="5"/>
  <c r="C93" i="5"/>
  <c r="H93" i="5"/>
</calcChain>
</file>

<file path=xl/sharedStrings.xml><?xml version="1.0" encoding="utf-8"?>
<sst xmlns="http://schemas.openxmlformats.org/spreadsheetml/2006/main" count="274" uniqueCount="257">
  <si>
    <t>Strutture complesse</t>
  </si>
  <si>
    <t>Copertura posizione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</si>
  <si>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</si>
  <si>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</si>
  <si>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</si>
  <si>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</si>
  <si>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</si>
  <si>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</si>
  <si>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</si>
  <si>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</si>
  <si>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</si>
  <si>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</si>
  <si>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</si>
  <si>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</si>
  <si>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</si>
  <si>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</si>
  <si>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</si>
  <si>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</si>
  <si>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</si>
  <si>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</si>
  <si>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</si>
  <si>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</si>
  <si>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</si>
  <si>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</si>
  <si>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</si>
  <si>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</si>
  <si>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</si>
  <si>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</si>
  <si>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</si>
  <si>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</si>
  <si>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</si>
  <si>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</si>
  <si>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</si>
  <si>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</si>
  <si>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</si>
  <si>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</si>
  <si>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</si>
  <si>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</si>
  <si>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</si>
  <si>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</si>
  <si>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</si>
  <si>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</si>
  <si>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</si>
  <si>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</si>
  <si>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</si>
  <si>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</si>
  <si>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</si>
  <si>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</si>
  <si>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</si>
  <si>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</si>
  <si>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</si>
  <si>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</si>
  <si>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</si>
  <si>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</si>
  <si>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</si>
  <si>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</si>
  <si>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</si>
  <si>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</si>
  <si>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</si>
  <si>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</si>
  <si>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</si>
  <si>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</si>
  <si>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</si>
  <si>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</si>
  <si>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</si>
  <si>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</si>
  <si>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</si>
  <si>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</si>
  <si>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</si>
  <si>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</si>
  <si>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</si>
  <si>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</si>
  <si>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</si>
  <si>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</si>
  <si>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</si>
  <si>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>Terapia intensiva</t>
  </si>
  <si>
    <t>Chirurgia generale indirizzo oncologico 2 (colon-retto)</t>
  </si>
  <si>
    <t>Chirurgia generale indirizzo oncologico 3 (senologia)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</si>
  <si>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</si>
  <si>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</si>
  <si>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</si>
  <si>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</si>
  <si>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</si>
  <si>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</si>
  <si>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</si>
  <si>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</si>
  <si>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</si>
  <si>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</si>
  <si>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</si>
  <si>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</si>
  <si>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</si>
  <si>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</si>
  <si>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</si>
  <si>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</si>
  <si>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</si>
  <si>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</si>
  <si>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</si>
  <si>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</si>
  <si>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</si>
  <si>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</si>
  <si>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</si>
  <si>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</si>
  <si>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</si>
  <si>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</si>
  <si>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</si>
  <si>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</si>
  <si>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</si>
  <si>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</si>
  <si>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</si>
  <si>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</si>
  <si>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</si>
  <si>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</si>
  <si>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</si>
  <si>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</si>
  <si>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</si>
  <si>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</si>
  <si>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</si>
  <si>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</si>
  <si>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</si>
  <si>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</si>
  <si>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</si>
  <si>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</si>
  <si>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</si>
  <si>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</si>
  <si>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</si>
  <si>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</si>
  <si>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</si>
  <si>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</si>
  <si>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</si>
  <si>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</si>
  <si>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</si>
  <si>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</si>
  <si>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</si>
  <si>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</si>
  <si>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</si>
  <si>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</si>
  <si>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</si>
  <si>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</si>
  <si>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</si>
  <si>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</si>
  <si>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</si>
  <si>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</si>
  <si>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</si>
  <si>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</si>
  <si>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</si>
  <si>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</si>
  <si>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</si>
  <si>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</si>
  <si>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</si>
  <si>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</si>
  <si>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</si>
  <si>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</si>
  <si>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</si>
  <si>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</si>
  <si>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</si>
  <si>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</si>
  <si>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</si>
  <si>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</si>
  <si>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</si>
  <si>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</si>
  <si>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</si>
  <si>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</si>
  <si>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</si>
  <si>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</si>
  <si>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</si>
  <si>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</si>
  <si>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</si>
  <si>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</si>
  <si>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</si>
  <si>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</si>
  <si>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</si>
  <si>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</si>
  <si>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</si>
  <si>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</si>
  <si>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</si>
  <si>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</si>
  <si>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</si>
  <si>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</si>
  <si>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</si>
  <si>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</si>
  <si>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</si>
  <si>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</si>
  <si>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</si>
  <si>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</si>
  <si>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</si>
  <si>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</si>
  <si>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</si>
  <si>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</si>
  <si>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</si>
  <si>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</si>
  <si>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</si>
  <si>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</si>
  <si>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</si>
  <si>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</si>
  <si>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</si>
  <si>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</si>
  <si>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</si>
  <si>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</si>
  <si>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</si>
  <si>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</si>
  <si>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</si>
  <si>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</si>
  <si>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</si>
  <si>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</si>
  <si>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</si>
  <si>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</si>
  <si>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t>Direttore 
Prof. Giancarlo Pruneri</t>
  </si>
  <si>
    <t>Direttore 
Prof. Franco Valenza</t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</si>
  <si>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</si>
  <si>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</si>
  <si>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</si>
  <si>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</si>
  <si>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</si>
  <si>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</si>
  <si>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</si>
  <si>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</si>
  <si>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</si>
  <si>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</si>
  <si>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</si>
  <si>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</si>
  <si>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</si>
  <si>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</si>
  <si>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</si>
  <si>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</si>
  <si>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</si>
  <si>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</si>
  <si>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</si>
  <si>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</si>
  <si>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</si>
  <si>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</si>
  <si>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</si>
  <si>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</si>
  <si>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</si>
  <si>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</si>
  <si>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Laura Ferrari</t>
  </si>
  <si>
    <t>Davide Biasoni</t>
  </si>
  <si>
    <t>Antonino Inveninato</t>
  </si>
  <si>
    <t>Cure palliative, terapia del dolore e riabilitazione 
Direzione Universitaria</t>
  </si>
  <si>
    <t>Perotti Gabriele Mario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</si>
  <si>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Marco Guzzo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</si>
  <si>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Nicola Nicolai</t>
    </r>
  </si>
  <si>
    <r>
      <t xml:space="preserve">Direzione Amministrativa
</t>
    </r>
    <r>
      <rPr>
        <b/>
        <sz val="10"/>
        <rFont val="Calibri"/>
        <family val="2"/>
      </rPr>
      <t>Dott. Vincenzo Petronella</t>
    </r>
    <r>
      <rPr>
        <sz val="10"/>
        <rFont val="Calibri"/>
        <family val="2"/>
      </rPr>
      <t xml:space="preserve">
</t>
    </r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</si>
  <si>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</si>
  <si>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</si>
  <si>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>Sabrina Vennarini</t>
  </si>
  <si>
    <t>Interim
Dott. Antonio Triarico
Direttore Sanitario</t>
  </si>
  <si>
    <t>interim
Dott. Vincenzo Petronella
Direttore Amministrativo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</si>
  <si>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Vincenzo Petronella</t>
    </r>
  </si>
  <si>
    <t>Radioterapia 
Direzione Universitaria</t>
  </si>
  <si>
    <t>Radioterapia degenza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</si>
  <si>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Paolo Colombo</t>
    </r>
  </si>
  <si>
    <t xml:space="preserve">Roberta Pavesi (distacco)
interim
Giovanni Caianiello 
</t>
  </si>
  <si>
    <t>Posti di funzione disponibili</t>
  </si>
  <si>
    <t>Paolo Cantù</t>
  </si>
  <si>
    <r>
      <t xml:space="preserve">ASSETTO ORGANIZZATIVO    INT - MILANO
</t>
    </r>
    <r>
      <rPr>
        <sz val="10"/>
        <rFont val="Calibri"/>
        <family val="2"/>
      </rPr>
      <t xml:space="preserve">Deliberazione CdA 14/2/2017 n. 97F approvata con DGR n. X/6251 DEL 20 febbraio 2017 e s.i.m.
</t>
    </r>
    <r>
      <rPr>
        <b/>
        <sz val="10"/>
        <rFont val="Calibri"/>
        <family val="2"/>
      </rPr>
      <t>aggiornamento maggio 2022</t>
    </r>
  </si>
  <si>
    <t>Chirurgia generale oncologica 4 (melanomi e oncologia chirurgica oculare)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</si>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</sst>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83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3" fillId="3" borderId="10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8" fillId="10" borderId="4" xfId="4" applyFont="1" applyFill="1" applyBorder="1" applyAlignment="1">
      <alignment vertical="center" wrapText="1"/>
    </xf>
    <xf numFmtId="0" fontId="8" fillId="10" borderId="0" xfId="4" applyFont="1" applyFill="1" applyBorder="1" applyAlignment="1">
      <alignment vertical="center" wrapText="1"/>
    </xf>
    <xf numFmtId="0" fontId="8" fillId="10" borderId="5" xfId="4" applyFont="1" applyFill="1" applyBorder="1" applyAlignment="1">
      <alignment vertical="center" wrapText="1"/>
    </xf>
    <xf numFmtId="0" fontId="8" fillId="10" borderId="8" xfId="4" applyFont="1" applyFill="1" applyBorder="1" applyAlignment="1">
      <alignment vertical="center" wrapText="1"/>
    </xf>
    <xf numFmtId="0" fontId="8" fillId="10" borderId="3" xfId="4" applyFont="1" applyFill="1" applyBorder="1" applyAlignment="1">
      <alignment vertical="center" wrapText="1"/>
    </xf>
    <xf numFmtId="0" fontId="8" fillId="10" borderId="9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1" fontId="3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8" fillId="11" borderId="4" xfId="4" applyFont="1" applyFill="1" applyBorder="1" applyAlignment="1">
      <alignment horizontal="center" vertical="center" wrapText="1"/>
    </xf>
    <xf numFmtId="0" fontId="8" fillId="11" borderId="5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1" xfId="4" applyFont="1" applyBorder="1" applyAlignment="1">
      <alignment horizont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tabSelected="1" topLeftCell="B1" zoomScale="91" zoomScaleNormal="91" workbookViewId="0">
      <selection activeCell="E79" sqref="E79"/>
    </sheetView>
  </sheetViews>
  <sheetFormatPr defaultRowHeight="12.75" x14ac:dyDescent="0.2"/>
  <cols>
    <col min="1" max="1" width="5.140625" style="37" customWidth="1"/>
    <col min="2" max="2" width="24" style="2" customWidth="1"/>
    <col min="3" max="3" width="44.7109375" style="2" customWidth="1"/>
    <col min="4" max="4" width="13.140625" style="2" customWidth="1"/>
    <col min="5" max="5" width="11.42578125" style="2" customWidth="1"/>
    <col min="6" max="6" width="11.140625" style="2" customWidth="1"/>
    <col min="7" max="7" width="1.28515625" style="52" customWidth="1"/>
    <col min="8" max="8" width="23" style="2" customWidth="1"/>
    <col min="9" max="10" width="11.7109375" style="2" customWidth="1"/>
    <col min="11" max="11" width="1.28515625" style="52" customWidth="1"/>
    <col min="12" max="12" width="26.28515625" style="2" customWidth="1"/>
    <col min="13" max="13" width="14" style="2" customWidth="1"/>
    <col min="14" max="14" width="11" style="2" customWidth="1"/>
    <col min="15" max="16384" width="9.140625" style="1"/>
  </cols>
  <sheetData>
    <row r="1" spans="1:15" ht="55.5" customHeight="1" x14ac:dyDescent="0.2">
      <c r="A1" s="134"/>
      <c r="B1" s="245" t="s">
        <v>254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2" spans="1:15" s="2" customFormat="1" ht="71.25" customHeight="1" thickBot="1" x14ac:dyDescent="0.25">
      <c r="A2" s="129"/>
      <c r="B2" s="133" t="s">
        <v>232</v>
      </c>
      <c r="C2" s="59" t="s">
        <v>0</v>
      </c>
      <c r="D2" s="40" t="s">
        <v>1</v>
      </c>
      <c r="E2" s="40" t="s">
        <v>252</v>
      </c>
      <c r="F2" s="105" t="s">
        <v>228</v>
      </c>
      <c r="G2" s="113"/>
      <c r="H2" s="108" t="s">
        <v>2</v>
      </c>
      <c r="I2" s="23" t="s">
        <v>1</v>
      </c>
      <c r="J2" s="40" t="s">
        <v>252</v>
      </c>
      <c r="K2" s="113"/>
      <c r="L2" s="63" t="s">
        <v>66</v>
      </c>
      <c r="M2" s="40" t="s">
        <v>1</v>
      </c>
      <c r="N2" s="40" t="s">
        <v>252</v>
      </c>
      <c r="O2" s="65" t="s">
        <v>226</v>
      </c>
    </row>
    <row r="3" spans="1:15" s="2" customFormat="1" ht="48" customHeight="1" x14ac:dyDescent="0.2">
      <c r="A3" s="166" t="s">
        <v>3</v>
      </c>
      <c r="B3" s="86" t="s">
        <v>84</v>
      </c>
      <c r="C3" s="78" t="s">
        <v>133</v>
      </c>
      <c r="D3" s="91" t="s">
        <v>195</v>
      </c>
      <c r="E3" s="59"/>
      <c r="F3" s="247"/>
      <c r="G3" s="114"/>
      <c r="H3" s="109" t="s">
        <v>54</v>
      </c>
      <c r="I3" s="3"/>
      <c r="J3" s="138">
        <v>1</v>
      </c>
      <c r="K3" s="114"/>
      <c r="L3" s="164"/>
      <c r="M3" s="164"/>
      <c r="N3" s="164"/>
      <c r="O3" s="164"/>
    </row>
    <row r="4" spans="1:15" s="2" customFormat="1" ht="46.5" customHeight="1" x14ac:dyDescent="0.2">
      <c r="A4" s="166"/>
      <c r="B4" s="212" t="s">
        <v>206</v>
      </c>
      <c r="C4" s="214" t="s">
        <v>218</v>
      </c>
      <c r="D4" s="173" t="s">
        <v>186</v>
      </c>
      <c r="E4" s="236"/>
      <c r="F4" s="282"/>
      <c r="G4" s="114"/>
      <c r="H4" s="109" t="s">
        <v>55</v>
      </c>
      <c r="I4" s="91" t="s">
        <v>60</v>
      </c>
      <c r="J4" s="91"/>
      <c r="K4" s="114"/>
      <c r="L4" s="202"/>
      <c r="M4" s="202"/>
      <c r="N4" s="202"/>
      <c r="O4" s="202"/>
    </row>
    <row r="5" spans="1:15" s="2" customFormat="1" ht="22.5" x14ac:dyDescent="0.2">
      <c r="A5" s="166"/>
      <c r="B5" s="213"/>
      <c r="C5" s="171"/>
      <c r="D5" s="172"/>
      <c r="E5" s="244"/>
      <c r="F5" s="282"/>
      <c r="G5" s="114"/>
      <c r="H5" s="109" t="s">
        <v>4</v>
      </c>
      <c r="I5" s="91" t="s">
        <v>59</v>
      </c>
      <c r="J5" s="91"/>
      <c r="K5" s="114"/>
      <c r="L5" s="202"/>
      <c r="M5" s="202"/>
      <c r="N5" s="202"/>
      <c r="O5" s="202"/>
    </row>
    <row r="6" spans="1:15" s="2" customFormat="1" ht="50.25" customHeight="1" x14ac:dyDescent="0.25">
      <c r="A6" s="166"/>
      <c r="B6" s="231"/>
      <c r="C6" s="78" t="s">
        <v>203</v>
      </c>
      <c r="D6" s="91" t="s">
        <v>202</v>
      </c>
      <c r="E6" s="59"/>
      <c r="F6" s="250"/>
      <c r="G6" s="114"/>
      <c r="H6" s="260"/>
      <c r="I6" s="261"/>
      <c r="J6" s="262"/>
      <c r="K6" s="114"/>
      <c r="L6" s="165"/>
      <c r="M6" s="165"/>
      <c r="N6" s="165"/>
      <c r="O6" s="165"/>
    </row>
    <row r="7" spans="1:15" s="27" customFormat="1" x14ac:dyDescent="0.2">
      <c r="A7" s="166"/>
      <c r="B7" s="36" t="s">
        <v>64</v>
      </c>
      <c r="C7" s="29">
        <f>COUNTA(C3:C6)</f>
        <v>3</v>
      </c>
      <c r="D7" s="29"/>
      <c r="E7" s="32">
        <f>SUM(E3:E6)</f>
        <v>0</v>
      </c>
      <c r="F7" s="106"/>
      <c r="G7" s="115"/>
      <c r="H7" s="28">
        <f>COUNTA(H3:H5)</f>
        <v>3</v>
      </c>
      <c r="I7" s="29"/>
      <c r="J7" s="28">
        <f>SUM(J3:J6)</f>
        <v>1</v>
      </c>
      <c r="K7" s="115"/>
      <c r="L7" s="48">
        <f>COUNTA(L3:L5)</f>
        <v>0</v>
      </c>
      <c r="M7" s="34"/>
      <c r="N7" s="44">
        <f>SUM(N3:N6)</f>
        <v>0</v>
      </c>
      <c r="O7" s="48">
        <f>SUM(O3:O5)</f>
        <v>0</v>
      </c>
    </row>
    <row r="8" spans="1:15" s="27" customFormat="1" ht="37.5" customHeight="1" x14ac:dyDescent="0.2">
      <c r="A8" s="166"/>
      <c r="B8" s="86" t="s">
        <v>134</v>
      </c>
      <c r="C8" s="77" t="s">
        <v>219</v>
      </c>
      <c r="D8" s="173" t="s">
        <v>14</v>
      </c>
      <c r="E8" s="256"/>
      <c r="F8" s="259" t="s">
        <v>109</v>
      </c>
      <c r="G8" s="115"/>
      <c r="H8" s="109" t="s">
        <v>135</v>
      </c>
      <c r="I8" s="91" t="s">
        <v>126</v>
      </c>
      <c r="J8" s="76"/>
      <c r="K8" s="115"/>
      <c r="L8" s="87" t="s">
        <v>138</v>
      </c>
      <c r="M8" s="135" t="s">
        <v>13</v>
      </c>
      <c r="N8" s="49"/>
      <c r="O8" s="137"/>
    </row>
    <row r="9" spans="1:15" s="27" customFormat="1" ht="30" customHeight="1" x14ac:dyDescent="0.2">
      <c r="A9" s="166"/>
      <c r="B9" s="212" t="s">
        <v>181</v>
      </c>
      <c r="C9" s="78"/>
      <c r="D9" s="216"/>
      <c r="E9" s="257"/>
      <c r="F9" s="259"/>
      <c r="G9" s="115"/>
      <c r="H9" s="109" t="s">
        <v>16</v>
      </c>
      <c r="I9" s="91" t="s">
        <v>182</v>
      </c>
      <c r="J9" s="76"/>
      <c r="K9" s="115"/>
      <c r="L9" s="87" t="s">
        <v>139</v>
      </c>
      <c r="M9" s="135" t="s">
        <v>56</v>
      </c>
      <c r="N9" s="49"/>
      <c r="O9" s="137"/>
    </row>
    <row r="10" spans="1:15" s="27" customFormat="1" ht="41.25" customHeight="1" x14ac:dyDescent="0.2">
      <c r="A10" s="166"/>
      <c r="B10" s="213"/>
      <c r="C10" s="78"/>
      <c r="D10" s="216"/>
      <c r="E10" s="257"/>
      <c r="F10" s="259"/>
      <c r="G10" s="115"/>
      <c r="H10" s="109" t="s">
        <v>18</v>
      </c>
      <c r="I10" s="138" t="s">
        <v>233</v>
      </c>
      <c r="J10" s="89"/>
      <c r="K10" s="115"/>
      <c r="L10" s="87" t="s">
        <v>137</v>
      </c>
      <c r="M10" s="135" t="s">
        <v>234</v>
      </c>
      <c r="N10" s="49"/>
      <c r="O10" s="50"/>
    </row>
    <row r="11" spans="1:15" s="27" customFormat="1" ht="28.5" customHeight="1" x14ac:dyDescent="0.2">
      <c r="A11" s="166"/>
      <c r="B11" s="213"/>
      <c r="C11" s="78"/>
      <c r="D11" s="216"/>
      <c r="E11" s="257"/>
      <c r="F11" s="259"/>
      <c r="G11" s="115"/>
      <c r="H11" s="109" t="s">
        <v>15</v>
      </c>
      <c r="I11" s="154" t="s">
        <v>61</v>
      </c>
      <c r="J11" s="89"/>
      <c r="K11" s="115"/>
      <c r="L11" s="142"/>
      <c r="M11" s="143"/>
      <c r="N11" s="143"/>
      <c r="O11" s="144"/>
    </row>
    <row r="12" spans="1:15" s="27" customFormat="1" ht="38.25" customHeight="1" x14ac:dyDescent="0.2">
      <c r="A12" s="166"/>
      <c r="B12" s="213"/>
      <c r="C12" s="79"/>
      <c r="D12" s="172"/>
      <c r="E12" s="258"/>
      <c r="F12" s="259"/>
      <c r="G12" s="115"/>
      <c r="H12" s="109" t="s">
        <v>110</v>
      </c>
      <c r="I12" s="91" t="s">
        <v>62</v>
      </c>
      <c r="J12" s="76"/>
      <c r="K12" s="115"/>
      <c r="L12" s="142"/>
      <c r="M12" s="143"/>
      <c r="N12" s="143"/>
      <c r="O12" s="144"/>
    </row>
    <row r="13" spans="1:15" s="27" customFormat="1" ht="33.75" x14ac:dyDescent="0.2">
      <c r="A13" s="166"/>
      <c r="B13" s="213"/>
      <c r="C13" s="94" t="s">
        <v>220</v>
      </c>
      <c r="D13" s="91" t="s">
        <v>111</v>
      </c>
      <c r="E13" s="50"/>
      <c r="F13" s="263"/>
      <c r="G13" s="115"/>
      <c r="H13" s="266"/>
      <c r="I13" s="266"/>
      <c r="J13" s="266"/>
      <c r="K13" s="115"/>
      <c r="L13" s="142"/>
      <c r="M13" s="143"/>
      <c r="N13" s="143"/>
      <c r="O13" s="144"/>
    </row>
    <row r="14" spans="1:15" s="27" customFormat="1" ht="22.5" customHeight="1" x14ac:dyDescent="0.2">
      <c r="A14" s="166"/>
      <c r="B14" s="213"/>
      <c r="C14" s="94" t="s">
        <v>221</v>
      </c>
      <c r="D14" s="91" t="s">
        <v>136</v>
      </c>
      <c r="E14" s="50"/>
      <c r="F14" s="264"/>
      <c r="G14" s="115"/>
      <c r="H14" s="268"/>
      <c r="I14" s="268"/>
      <c r="J14" s="268"/>
      <c r="K14" s="115"/>
      <c r="L14" s="142"/>
      <c r="M14" s="143"/>
      <c r="N14" s="143"/>
      <c r="O14" s="144"/>
    </row>
    <row r="15" spans="1:15" s="27" customFormat="1" ht="33.75" customHeight="1" x14ac:dyDescent="0.2">
      <c r="A15" s="166"/>
      <c r="B15" s="213"/>
      <c r="C15" s="77" t="s">
        <v>222</v>
      </c>
      <c r="D15" s="95" t="s">
        <v>11</v>
      </c>
      <c r="E15" s="75"/>
      <c r="F15" s="265"/>
      <c r="G15" s="115"/>
      <c r="H15" s="268"/>
      <c r="I15" s="268"/>
      <c r="J15" s="268"/>
      <c r="K15" s="115"/>
      <c r="L15" s="142"/>
      <c r="M15" s="143"/>
      <c r="N15" s="143"/>
      <c r="O15" s="144"/>
    </row>
    <row r="16" spans="1:15" s="27" customFormat="1" ht="28.5" customHeight="1" x14ac:dyDescent="0.2">
      <c r="A16" s="166"/>
      <c r="B16" s="213"/>
      <c r="C16" s="77" t="s">
        <v>86</v>
      </c>
      <c r="D16" s="173" t="s">
        <v>12</v>
      </c>
      <c r="E16" s="256"/>
      <c r="F16" s="83" t="s">
        <v>103</v>
      </c>
      <c r="G16" s="115"/>
      <c r="H16" s="268"/>
      <c r="I16" s="268"/>
      <c r="J16" s="268"/>
      <c r="K16" s="115"/>
      <c r="L16" s="142"/>
      <c r="M16" s="143"/>
      <c r="N16" s="143"/>
      <c r="O16" s="144"/>
    </row>
    <row r="17" spans="1:15" s="27" customFormat="1" ht="27" customHeight="1" x14ac:dyDescent="0.2">
      <c r="A17" s="166"/>
      <c r="B17" s="213"/>
      <c r="C17" s="78"/>
      <c r="D17" s="216"/>
      <c r="E17" s="257"/>
      <c r="F17" s="83" t="s">
        <v>104</v>
      </c>
      <c r="G17" s="115"/>
      <c r="H17" s="268"/>
      <c r="I17" s="268"/>
      <c r="J17" s="268"/>
      <c r="K17" s="115"/>
      <c r="L17" s="142"/>
      <c r="M17" s="143"/>
      <c r="N17" s="143"/>
      <c r="O17" s="144"/>
    </row>
    <row r="18" spans="1:15" s="27" customFormat="1" ht="26.25" customHeight="1" x14ac:dyDescent="0.2">
      <c r="A18" s="166"/>
      <c r="B18" s="213"/>
      <c r="C18" s="78"/>
      <c r="D18" s="216"/>
      <c r="E18" s="257"/>
      <c r="F18" s="83" t="s">
        <v>140</v>
      </c>
      <c r="G18" s="115"/>
      <c r="H18" s="268"/>
      <c r="I18" s="268"/>
      <c r="J18" s="268"/>
      <c r="K18" s="115"/>
      <c r="L18" s="142"/>
      <c r="M18" s="143"/>
      <c r="N18" s="143"/>
      <c r="O18" s="144"/>
    </row>
    <row r="19" spans="1:15" s="27" customFormat="1" ht="24" customHeight="1" x14ac:dyDescent="0.2">
      <c r="A19" s="166"/>
      <c r="B19" s="213"/>
      <c r="C19" s="78"/>
      <c r="D19" s="216"/>
      <c r="E19" s="257"/>
      <c r="F19" s="83" t="s">
        <v>105</v>
      </c>
      <c r="G19" s="115"/>
      <c r="H19" s="268"/>
      <c r="I19" s="268"/>
      <c r="J19" s="268"/>
      <c r="K19" s="115"/>
      <c r="L19" s="142"/>
      <c r="M19" s="143"/>
      <c r="N19" s="143"/>
      <c r="O19" s="144"/>
    </row>
    <row r="20" spans="1:15" s="27" customFormat="1" ht="27.75" customHeight="1" x14ac:dyDescent="0.2">
      <c r="A20" s="166"/>
      <c r="B20" s="213"/>
      <c r="C20" s="79"/>
      <c r="D20" s="172"/>
      <c r="E20" s="258"/>
      <c r="F20" s="83" t="s">
        <v>106</v>
      </c>
      <c r="G20" s="115"/>
      <c r="H20" s="268"/>
      <c r="I20" s="268"/>
      <c r="J20" s="268"/>
      <c r="K20" s="115"/>
      <c r="L20" s="142"/>
      <c r="M20" s="143"/>
      <c r="N20" s="143"/>
      <c r="O20" s="144"/>
    </row>
    <row r="21" spans="1:15" s="27" customFormat="1" ht="29.25" customHeight="1" x14ac:dyDescent="0.2">
      <c r="A21" s="166"/>
      <c r="B21" s="231"/>
      <c r="C21" s="77" t="s">
        <v>87</v>
      </c>
      <c r="D21" s="95" t="s">
        <v>108</v>
      </c>
      <c r="E21" s="75"/>
      <c r="F21" s="93" t="s">
        <v>107</v>
      </c>
      <c r="G21" s="115"/>
      <c r="H21" s="280"/>
      <c r="I21" s="280"/>
      <c r="J21" s="280"/>
      <c r="K21" s="115"/>
      <c r="L21" s="145"/>
      <c r="M21" s="146"/>
      <c r="N21" s="146"/>
      <c r="O21" s="147"/>
    </row>
    <row r="22" spans="1:15" s="27" customFormat="1" ht="15" customHeight="1" x14ac:dyDescent="0.2">
      <c r="A22" s="166"/>
      <c r="B22" s="36" t="s">
        <v>64</v>
      </c>
      <c r="C22" s="29">
        <f>COUNTA(C8:C21)</f>
        <v>6</v>
      </c>
      <c r="D22" s="29"/>
      <c r="E22" s="28">
        <f>SUM(E8:E21)</f>
        <v>0</v>
      </c>
      <c r="F22" s="28"/>
      <c r="G22" s="116"/>
      <c r="H22" s="33">
        <f>COUNTA(H8:H12)</f>
        <v>5</v>
      </c>
      <c r="I22" s="48">
        <f>SUM(I8:I21)</f>
        <v>0</v>
      </c>
      <c r="J22" s="48">
        <f>J8+J9+J10+J11+J12</f>
        <v>0</v>
      </c>
      <c r="K22" s="116"/>
      <c r="L22" s="34">
        <v>3</v>
      </c>
      <c r="M22" s="34"/>
      <c r="N22" s="44">
        <f>SUM(N8:N21)</f>
        <v>0</v>
      </c>
      <c r="O22" s="48"/>
    </row>
    <row r="23" spans="1:15" s="27" customFormat="1" ht="41.25" customHeight="1" x14ac:dyDescent="0.2">
      <c r="A23" s="166"/>
      <c r="B23" s="86" t="s">
        <v>141</v>
      </c>
      <c r="C23" s="77" t="s">
        <v>223</v>
      </c>
      <c r="D23" s="95" t="s">
        <v>189</v>
      </c>
      <c r="E23" s="80"/>
      <c r="F23" s="222"/>
      <c r="G23" s="116"/>
      <c r="H23" s="110" t="s">
        <v>75</v>
      </c>
      <c r="I23" s="95" t="s">
        <v>212</v>
      </c>
      <c r="J23" s="138">
        <v>1</v>
      </c>
      <c r="K23" s="116"/>
      <c r="L23" s="103" t="s">
        <v>205</v>
      </c>
      <c r="M23" s="95" t="s">
        <v>212</v>
      </c>
      <c r="N23" s="75">
        <v>1</v>
      </c>
      <c r="O23" s="278"/>
    </row>
    <row r="24" spans="1:15" s="27" customFormat="1" ht="36.75" customHeight="1" x14ac:dyDescent="0.2">
      <c r="A24" s="166"/>
      <c r="B24" s="229" t="s">
        <v>207</v>
      </c>
      <c r="C24" s="139" t="s">
        <v>237</v>
      </c>
      <c r="D24" s="91" t="s">
        <v>30</v>
      </c>
      <c r="E24" s="98"/>
      <c r="F24" s="223"/>
      <c r="G24" s="116"/>
      <c r="H24" s="266"/>
      <c r="I24" s="266"/>
      <c r="J24" s="267"/>
      <c r="K24" s="116"/>
      <c r="L24" s="87" t="s">
        <v>147</v>
      </c>
      <c r="M24" s="91" t="s">
        <v>128</v>
      </c>
      <c r="N24" s="76"/>
      <c r="O24" s="278"/>
    </row>
    <row r="25" spans="1:15" s="27" customFormat="1" ht="36.75" customHeight="1" x14ac:dyDescent="0.2">
      <c r="A25" s="166"/>
      <c r="B25" s="230"/>
      <c r="C25" s="78" t="s">
        <v>17</v>
      </c>
      <c r="D25" s="97" t="s">
        <v>196</v>
      </c>
      <c r="E25" s="81"/>
      <c r="F25" s="82" t="s">
        <v>197</v>
      </c>
      <c r="G25" s="116"/>
      <c r="H25" s="268"/>
      <c r="I25" s="268"/>
      <c r="J25" s="269"/>
      <c r="K25" s="116"/>
      <c r="L25" s="87" t="s">
        <v>88</v>
      </c>
      <c r="M25" s="91" t="s">
        <v>180</v>
      </c>
      <c r="N25" s="76"/>
      <c r="O25" s="278"/>
    </row>
    <row r="26" spans="1:15" s="27" customFormat="1" ht="15" customHeight="1" x14ac:dyDescent="0.2">
      <c r="A26" s="166"/>
      <c r="B26" s="36" t="s">
        <v>64</v>
      </c>
      <c r="C26" s="42">
        <f>COUNTA(C23:C25)</f>
        <v>3</v>
      </c>
      <c r="D26" s="29"/>
      <c r="E26" s="31">
        <f>SUM(E23:E25)</f>
        <v>0</v>
      </c>
      <c r="F26" s="107"/>
      <c r="G26" s="116"/>
      <c r="H26" s="36">
        <f>COUNTA(H23:H25)</f>
        <v>1</v>
      </c>
      <c r="I26" s="29"/>
      <c r="J26" s="29">
        <f>SUM(J23:J25)</f>
        <v>1</v>
      </c>
      <c r="K26" s="116"/>
      <c r="L26" s="34">
        <f>COUNTA(L23:L25)</f>
        <v>3</v>
      </c>
      <c r="M26" s="34"/>
      <c r="N26" s="29">
        <f>SUM(N23:N25)</f>
        <v>1</v>
      </c>
      <c r="O26" s="67"/>
    </row>
    <row r="27" spans="1:15" s="27" customFormat="1" ht="31.5" customHeight="1" x14ac:dyDescent="0.2">
      <c r="A27" s="166" t="s">
        <v>3</v>
      </c>
      <c r="B27" s="86" t="s">
        <v>19</v>
      </c>
      <c r="C27" s="77" t="s">
        <v>224</v>
      </c>
      <c r="D27" s="173" t="s">
        <v>20</v>
      </c>
      <c r="E27" s="253"/>
      <c r="F27" s="222"/>
      <c r="G27" s="116"/>
      <c r="H27" s="110" t="s">
        <v>80</v>
      </c>
      <c r="I27" s="173" t="s">
        <v>21</v>
      </c>
      <c r="J27" s="256"/>
      <c r="K27" s="116"/>
      <c r="L27" s="24" t="s">
        <v>148</v>
      </c>
      <c r="M27" s="91" t="s">
        <v>22</v>
      </c>
      <c r="N27" s="76"/>
      <c r="O27" s="279"/>
    </row>
    <row r="28" spans="1:15" s="27" customFormat="1" ht="31.5" customHeight="1" x14ac:dyDescent="0.2">
      <c r="A28" s="166"/>
      <c r="B28" s="230" t="s">
        <v>245</v>
      </c>
      <c r="C28" s="78"/>
      <c r="D28" s="216"/>
      <c r="E28" s="254"/>
      <c r="F28" s="232"/>
      <c r="G28" s="116"/>
      <c r="H28" s="111"/>
      <c r="I28" s="216"/>
      <c r="J28" s="257"/>
      <c r="K28" s="116"/>
      <c r="L28" s="104" t="s">
        <v>83</v>
      </c>
      <c r="M28" s="97" t="s">
        <v>217</v>
      </c>
      <c r="N28" s="138">
        <v>1</v>
      </c>
      <c r="O28" s="279"/>
    </row>
    <row r="29" spans="1:15" s="27" customFormat="1" ht="31.5" customHeight="1" x14ac:dyDescent="0.2">
      <c r="A29" s="166"/>
      <c r="B29" s="230"/>
      <c r="C29" s="79"/>
      <c r="D29" s="172"/>
      <c r="E29" s="255"/>
      <c r="F29" s="223"/>
      <c r="G29" s="116"/>
      <c r="H29" s="112"/>
      <c r="I29" s="172"/>
      <c r="J29" s="258"/>
      <c r="K29" s="116"/>
      <c r="L29" s="87" t="s">
        <v>23</v>
      </c>
      <c r="M29" s="135" t="s">
        <v>235</v>
      </c>
      <c r="N29" s="136"/>
      <c r="O29" s="279"/>
    </row>
    <row r="30" spans="1:15" s="27" customFormat="1" ht="39" customHeight="1" x14ac:dyDescent="0.2">
      <c r="A30" s="166"/>
      <c r="B30" s="230"/>
      <c r="C30" s="77" t="s">
        <v>76</v>
      </c>
      <c r="D30" s="173" t="s">
        <v>210</v>
      </c>
      <c r="E30" s="253"/>
      <c r="F30" s="182" t="s">
        <v>112</v>
      </c>
      <c r="G30" s="116"/>
      <c r="H30" s="109" t="s">
        <v>142</v>
      </c>
      <c r="I30" s="91" t="s">
        <v>113</v>
      </c>
      <c r="J30" s="50"/>
      <c r="K30" s="116"/>
      <c r="L30" s="103" t="s">
        <v>191</v>
      </c>
      <c r="M30" s="95" t="s">
        <v>101</v>
      </c>
      <c r="N30" s="75"/>
      <c r="O30" s="74" t="s">
        <v>198</v>
      </c>
    </row>
    <row r="31" spans="1:15" s="27" customFormat="1" ht="35.25" customHeight="1" x14ac:dyDescent="0.2">
      <c r="A31" s="166"/>
      <c r="B31" s="230"/>
      <c r="C31" s="79"/>
      <c r="D31" s="172"/>
      <c r="E31" s="255"/>
      <c r="F31" s="188"/>
      <c r="G31" s="116"/>
      <c r="H31" s="109" t="s">
        <v>168</v>
      </c>
      <c r="I31" s="91" t="s">
        <v>188</v>
      </c>
      <c r="J31" s="50"/>
      <c r="K31" s="116"/>
      <c r="L31" s="238"/>
      <c r="M31" s="238"/>
      <c r="N31" s="238"/>
      <c r="O31" s="238"/>
    </row>
    <row r="32" spans="1:15" s="27" customFormat="1" ht="27" customHeight="1" x14ac:dyDescent="0.2">
      <c r="A32" s="166"/>
      <c r="B32" s="230"/>
      <c r="C32" s="77" t="s">
        <v>77</v>
      </c>
      <c r="D32" s="95" t="s">
        <v>127</v>
      </c>
      <c r="E32" s="80"/>
      <c r="F32" s="88"/>
      <c r="G32" s="116"/>
      <c r="H32" s="110" t="s">
        <v>199</v>
      </c>
      <c r="I32" s="95" t="s">
        <v>146</v>
      </c>
      <c r="J32" s="75"/>
      <c r="K32" s="116"/>
      <c r="L32" s="238"/>
      <c r="M32" s="238"/>
      <c r="N32" s="238"/>
      <c r="O32" s="238"/>
    </row>
    <row r="33" spans="1:15" s="27" customFormat="1" ht="25.5" customHeight="1" x14ac:dyDescent="0.2">
      <c r="A33" s="166"/>
      <c r="B33" s="230"/>
      <c r="C33" s="77" t="s">
        <v>255</v>
      </c>
      <c r="D33" s="95" t="s">
        <v>24</v>
      </c>
      <c r="E33" s="80"/>
      <c r="F33" s="93" t="s">
        <v>114</v>
      </c>
      <c r="G33" s="162"/>
      <c r="H33" s="238"/>
      <c r="I33" s="238"/>
      <c r="J33" s="238"/>
      <c r="K33" s="163"/>
      <c r="L33" s="238"/>
      <c r="M33" s="238"/>
      <c r="N33" s="238"/>
      <c r="O33" s="238"/>
    </row>
    <row r="34" spans="1:15" s="27" customFormat="1" ht="25.5" customHeight="1" x14ac:dyDescent="0.2">
      <c r="A34" s="166"/>
      <c r="B34" s="230"/>
      <c r="C34" s="158" t="s">
        <v>82</v>
      </c>
      <c r="D34" s="156" t="s">
        <v>25</v>
      </c>
      <c r="E34" s="160"/>
      <c r="F34" s="159"/>
      <c r="G34" s="162"/>
      <c r="H34" s="238"/>
      <c r="I34" s="238"/>
      <c r="J34" s="238"/>
      <c r="K34" s="163"/>
      <c r="L34" s="238"/>
      <c r="M34" s="238"/>
      <c r="N34" s="238"/>
      <c r="O34" s="238"/>
    </row>
    <row r="35" spans="1:15" s="27" customFormat="1" ht="39" customHeight="1" x14ac:dyDescent="0.2">
      <c r="A35" s="166"/>
      <c r="B35" s="230"/>
      <c r="C35" s="94" t="s">
        <v>225</v>
      </c>
      <c r="D35" s="148" t="s">
        <v>239</v>
      </c>
      <c r="E35" s="138">
        <v>1</v>
      </c>
      <c r="F35" s="263"/>
      <c r="G35" s="116"/>
      <c r="H35" s="112" t="s">
        <v>81</v>
      </c>
      <c r="I35" s="157" t="s">
        <v>58</v>
      </c>
      <c r="J35" s="161"/>
      <c r="K35" s="116"/>
      <c r="L35" s="238"/>
      <c r="M35" s="238"/>
      <c r="N35" s="238"/>
      <c r="O35" s="238"/>
    </row>
    <row r="36" spans="1:15" s="27" customFormat="1" ht="25.5" customHeight="1" x14ac:dyDescent="0.2">
      <c r="A36" s="166"/>
      <c r="B36" s="230"/>
      <c r="C36" s="77" t="s">
        <v>79</v>
      </c>
      <c r="D36" s="95" t="s">
        <v>27</v>
      </c>
      <c r="E36" s="80"/>
      <c r="F36" s="264"/>
      <c r="G36" s="116"/>
      <c r="H36" s="84"/>
      <c r="I36" s="84"/>
      <c r="J36" s="85"/>
      <c r="K36" s="116"/>
      <c r="L36" s="238"/>
      <c r="M36" s="238"/>
      <c r="N36" s="238"/>
      <c r="O36" s="238"/>
    </row>
    <row r="37" spans="1:15" s="27" customFormat="1" ht="29.25" customHeight="1" x14ac:dyDescent="0.2">
      <c r="A37" s="166"/>
      <c r="B37" s="230"/>
      <c r="C37" s="94" t="s">
        <v>143</v>
      </c>
      <c r="D37" s="148" t="s">
        <v>240</v>
      </c>
      <c r="E37" s="91">
        <v>1</v>
      </c>
      <c r="F37" s="265"/>
      <c r="G37" s="116"/>
      <c r="H37" s="109" t="s">
        <v>28</v>
      </c>
      <c r="I37" s="91" t="s">
        <v>29</v>
      </c>
      <c r="J37" s="76"/>
      <c r="K37" s="116"/>
      <c r="L37" s="238"/>
      <c r="M37" s="238"/>
      <c r="N37" s="238"/>
      <c r="O37" s="238"/>
    </row>
    <row r="38" spans="1:15" s="27" customFormat="1" ht="30" customHeight="1" x14ac:dyDescent="0.2">
      <c r="A38" s="166"/>
      <c r="B38" s="230"/>
      <c r="C38" s="94" t="s">
        <v>144</v>
      </c>
      <c r="D38" s="91" t="s">
        <v>26</v>
      </c>
      <c r="E38" s="98"/>
      <c r="F38" s="83" t="s">
        <v>116</v>
      </c>
      <c r="G38" s="116"/>
      <c r="H38" s="109" t="s">
        <v>145</v>
      </c>
      <c r="I38" s="91"/>
      <c r="J38" s="138">
        <v>1</v>
      </c>
      <c r="K38" s="116"/>
      <c r="L38" s="238"/>
      <c r="M38" s="238"/>
      <c r="N38" s="238"/>
      <c r="O38" s="238"/>
    </row>
    <row r="39" spans="1:15" s="27" customFormat="1" ht="36" customHeight="1" x14ac:dyDescent="0.2">
      <c r="A39" s="166"/>
      <c r="B39" s="246"/>
      <c r="C39" s="94" t="s">
        <v>78</v>
      </c>
      <c r="D39" s="155" t="s">
        <v>253</v>
      </c>
      <c r="E39" s="153"/>
      <c r="F39" s="83" t="s">
        <v>115</v>
      </c>
      <c r="G39" s="116"/>
      <c r="H39" s="89"/>
      <c r="I39" s="89"/>
      <c r="J39" s="90"/>
      <c r="K39" s="116"/>
      <c r="L39" s="238"/>
      <c r="M39" s="238"/>
      <c r="N39" s="238"/>
      <c r="O39" s="238"/>
    </row>
    <row r="40" spans="1:15" s="27" customFormat="1" ht="15" customHeight="1" x14ac:dyDescent="0.2">
      <c r="A40" s="166"/>
      <c r="B40" s="36" t="s">
        <v>64</v>
      </c>
      <c r="C40" s="34">
        <f>COUNTA(C27:C39)</f>
        <v>10</v>
      </c>
      <c r="D40" s="29"/>
      <c r="E40" s="127">
        <f>SUM(E27:E39)</f>
        <v>2</v>
      </c>
      <c r="F40" s="51"/>
      <c r="G40" s="116"/>
      <c r="H40" s="33">
        <f>COUNTA(H27:H39)</f>
        <v>7</v>
      </c>
      <c r="I40" s="34"/>
      <c r="J40" s="51">
        <f>SUM(J27:J39)</f>
        <v>1</v>
      </c>
      <c r="K40" s="116"/>
      <c r="L40" s="34">
        <f>COUNTA(L27:L39)</f>
        <v>4</v>
      </c>
      <c r="M40" s="34"/>
      <c r="N40" s="68">
        <f>SUM(N27:N39)</f>
        <v>1</v>
      </c>
      <c r="O40" s="29">
        <f>SUM(O30:O33)</f>
        <v>0</v>
      </c>
    </row>
    <row r="41" spans="1:15" s="2" customFormat="1" ht="40.5" customHeight="1" x14ac:dyDescent="0.2">
      <c r="A41" s="166"/>
      <c r="B41" s="86" t="s">
        <v>149</v>
      </c>
      <c r="C41" s="77" t="s">
        <v>150</v>
      </c>
      <c r="D41" s="173" t="s">
        <v>8</v>
      </c>
      <c r="E41" s="173"/>
      <c r="F41" s="164" t="s">
        <v>151</v>
      </c>
      <c r="G41" s="114"/>
      <c r="H41" s="109" t="s">
        <v>90</v>
      </c>
      <c r="I41" s="92" t="s">
        <v>6</v>
      </c>
      <c r="J41" s="91"/>
      <c r="K41" s="114"/>
      <c r="L41" s="87" t="s">
        <v>5</v>
      </c>
      <c r="M41" s="91" t="s">
        <v>132</v>
      </c>
      <c r="N41" s="3"/>
      <c r="O41" s="91"/>
    </row>
    <row r="42" spans="1:15" s="2" customFormat="1" ht="27.75" customHeight="1" x14ac:dyDescent="0.2">
      <c r="A42" s="166"/>
      <c r="B42" s="213" t="s">
        <v>187</v>
      </c>
      <c r="C42" s="78"/>
      <c r="D42" s="216"/>
      <c r="E42" s="216"/>
      <c r="F42" s="202"/>
      <c r="G42" s="114"/>
      <c r="H42" s="109" t="s">
        <v>93</v>
      </c>
      <c r="I42" s="92" t="s">
        <v>7</v>
      </c>
      <c r="J42" s="91"/>
      <c r="K42" s="114"/>
      <c r="L42" s="182"/>
      <c r="M42" s="183"/>
      <c r="N42" s="183"/>
      <c r="O42" s="184"/>
    </row>
    <row r="43" spans="1:15" s="2" customFormat="1" ht="27.75" customHeight="1" x14ac:dyDescent="0.2">
      <c r="A43" s="166"/>
      <c r="B43" s="213"/>
      <c r="C43" s="78"/>
      <c r="D43" s="216"/>
      <c r="E43" s="216"/>
      <c r="F43" s="202"/>
      <c r="G43" s="114"/>
      <c r="H43" s="109" t="s">
        <v>94</v>
      </c>
      <c r="I43" s="92" t="s">
        <v>123</v>
      </c>
      <c r="J43" s="41"/>
      <c r="K43" s="114"/>
      <c r="L43" s="185"/>
      <c r="M43" s="186"/>
      <c r="N43" s="186"/>
      <c r="O43" s="187"/>
    </row>
    <row r="44" spans="1:15" s="2" customFormat="1" ht="27.75" customHeight="1" x14ac:dyDescent="0.2">
      <c r="A44" s="166"/>
      <c r="B44" s="213"/>
      <c r="C44" s="78"/>
      <c r="D44" s="216"/>
      <c r="E44" s="216"/>
      <c r="F44" s="202"/>
      <c r="G44" s="114"/>
      <c r="H44" s="109" t="s">
        <v>95</v>
      </c>
      <c r="I44" s="91" t="s">
        <v>122</v>
      </c>
      <c r="J44" s="91"/>
      <c r="K44" s="114"/>
      <c r="L44" s="185"/>
      <c r="M44" s="186"/>
      <c r="N44" s="186"/>
      <c r="O44" s="187"/>
    </row>
    <row r="45" spans="1:15" s="2" customFormat="1" ht="29.25" customHeight="1" x14ac:dyDescent="0.2">
      <c r="A45" s="166"/>
      <c r="B45" s="213"/>
      <c r="C45" s="79"/>
      <c r="D45" s="172"/>
      <c r="E45" s="172"/>
      <c r="F45" s="165"/>
      <c r="G45" s="114"/>
      <c r="H45" s="109" t="s">
        <v>96</v>
      </c>
      <c r="I45" s="92" t="s">
        <v>121</v>
      </c>
      <c r="J45" s="91"/>
      <c r="K45" s="114"/>
      <c r="L45" s="185"/>
      <c r="M45" s="186"/>
      <c r="N45" s="186"/>
      <c r="O45" s="187"/>
    </row>
    <row r="46" spans="1:15" s="2" customFormat="1" ht="29.25" customHeight="1" x14ac:dyDescent="0.2">
      <c r="A46" s="166"/>
      <c r="B46" s="213"/>
      <c r="C46" s="150" t="s">
        <v>248</v>
      </c>
      <c r="D46" s="173" t="s">
        <v>9</v>
      </c>
      <c r="E46" s="173"/>
      <c r="F46" s="164"/>
      <c r="G46" s="114"/>
      <c r="H46" s="109" t="s">
        <v>160</v>
      </c>
      <c r="I46" s="92" t="s">
        <v>67</v>
      </c>
      <c r="J46" s="91"/>
      <c r="K46" s="114"/>
      <c r="L46" s="185"/>
      <c r="M46" s="186"/>
      <c r="N46" s="186"/>
      <c r="O46" s="187"/>
    </row>
    <row r="47" spans="1:15" s="2" customFormat="1" ht="29.25" customHeight="1" x14ac:dyDescent="0.2">
      <c r="A47" s="166"/>
      <c r="B47" s="213"/>
      <c r="C47" s="78"/>
      <c r="D47" s="216"/>
      <c r="E47" s="216"/>
      <c r="F47" s="202"/>
      <c r="G47" s="114"/>
      <c r="H47" s="109" t="s">
        <v>92</v>
      </c>
      <c r="I47" s="92" t="s">
        <v>244</v>
      </c>
      <c r="J47" s="138"/>
      <c r="K47" s="114"/>
      <c r="L47" s="185"/>
      <c r="M47" s="186"/>
      <c r="N47" s="186"/>
      <c r="O47" s="187"/>
    </row>
    <row r="48" spans="1:15" s="2" customFormat="1" ht="29.25" customHeight="1" x14ac:dyDescent="0.2">
      <c r="A48" s="166"/>
      <c r="B48" s="213"/>
      <c r="C48" s="152"/>
      <c r="D48" s="216"/>
      <c r="E48" s="216"/>
      <c r="F48" s="202"/>
      <c r="G48" s="114"/>
      <c r="H48" s="109" t="s">
        <v>91</v>
      </c>
      <c r="I48" s="92" t="s">
        <v>10</v>
      </c>
      <c r="J48" s="151"/>
      <c r="K48" s="114"/>
      <c r="L48" s="185"/>
      <c r="M48" s="186"/>
      <c r="N48" s="186"/>
      <c r="O48" s="187"/>
    </row>
    <row r="49" spans="1:15" s="2" customFormat="1" ht="29.25" customHeight="1" x14ac:dyDescent="0.2">
      <c r="A49" s="166"/>
      <c r="B49" s="213"/>
      <c r="C49" s="79"/>
      <c r="D49" s="172"/>
      <c r="E49" s="172"/>
      <c r="F49" s="165"/>
      <c r="G49" s="114"/>
      <c r="H49" s="109" t="s">
        <v>249</v>
      </c>
      <c r="I49" s="92"/>
      <c r="J49" s="91">
        <v>1</v>
      </c>
      <c r="K49" s="114"/>
      <c r="L49" s="185"/>
      <c r="M49" s="186"/>
      <c r="N49" s="186"/>
      <c r="O49" s="187"/>
    </row>
    <row r="50" spans="1:15" s="2" customFormat="1" ht="22.5" x14ac:dyDescent="0.2">
      <c r="A50" s="166"/>
      <c r="B50" s="213"/>
      <c r="C50" s="214" t="s">
        <v>89</v>
      </c>
      <c r="D50" s="173" t="s">
        <v>209</v>
      </c>
      <c r="E50" s="242"/>
      <c r="F50" s="202"/>
      <c r="G50" s="114"/>
      <c r="H50" s="109" t="s">
        <v>97</v>
      </c>
      <c r="I50" s="92" t="s">
        <v>124</v>
      </c>
      <c r="J50" s="91"/>
      <c r="K50" s="114"/>
      <c r="L50" s="185"/>
      <c r="M50" s="186"/>
      <c r="N50" s="186"/>
      <c r="O50" s="187"/>
    </row>
    <row r="51" spans="1:15" s="2" customFormat="1" ht="32.25" customHeight="1" x14ac:dyDescent="0.2">
      <c r="A51" s="166"/>
      <c r="B51" s="231"/>
      <c r="C51" s="171"/>
      <c r="D51" s="172"/>
      <c r="E51" s="243"/>
      <c r="F51" s="165"/>
      <c r="G51" s="114"/>
      <c r="H51" s="109" t="s">
        <v>161</v>
      </c>
      <c r="I51" s="99" t="s">
        <v>102</v>
      </c>
      <c r="J51" s="91"/>
      <c r="K51" s="114"/>
      <c r="L51" s="188"/>
      <c r="M51" s="189"/>
      <c r="N51" s="189"/>
      <c r="O51" s="190"/>
    </row>
    <row r="52" spans="1:15" s="27" customFormat="1" x14ac:dyDescent="0.2">
      <c r="A52" s="166"/>
      <c r="B52" s="36" t="s">
        <v>64</v>
      </c>
      <c r="C52" s="29">
        <f>COUNTA(C41:C51)</f>
        <v>3</v>
      </c>
      <c r="D52" s="29"/>
      <c r="E52" s="29">
        <f>SUM(E41:E51)</f>
        <v>0</v>
      </c>
      <c r="F52" s="106">
        <f>SUM(F41:F51)</f>
        <v>0</v>
      </c>
      <c r="G52" s="115"/>
      <c r="H52" s="36">
        <f>COUNTA(H41:H51)</f>
        <v>11</v>
      </c>
      <c r="I52" s="29"/>
      <c r="J52" s="29">
        <f>SUM(J41:J51)</f>
        <v>1</v>
      </c>
      <c r="K52" s="115"/>
      <c r="L52" s="34">
        <f>COUNTA(L41:L51)</f>
        <v>1</v>
      </c>
      <c r="M52" s="34"/>
      <c r="N52" s="44">
        <f>SUM(N41:N51)</f>
        <v>0</v>
      </c>
      <c r="O52" s="30"/>
    </row>
    <row r="53" spans="1:15" ht="43.5" customHeight="1" x14ac:dyDescent="0.2">
      <c r="A53" s="166" t="s">
        <v>31</v>
      </c>
      <c r="B53" s="130" t="s">
        <v>152</v>
      </c>
      <c r="C53" s="214" t="s">
        <v>33</v>
      </c>
      <c r="D53" s="173" t="s">
        <v>214</v>
      </c>
      <c r="E53" s="173">
        <v>1</v>
      </c>
      <c r="F53" s="175"/>
      <c r="G53" s="117"/>
      <c r="H53" s="109" t="s">
        <v>153</v>
      </c>
      <c r="I53" s="73" t="s">
        <v>215</v>
      </c>
      <c r="J53" s="138">
        <v>1</v>
      </c>
      <c r="K53" s="117"/>
      <c r="L53" s="87" t="s">
        <v>156</v>
      </c>
      <c r="M53" s="58" t="s">
        <v>171</v>
      </c>
      <c r="N53" s="53"/>
      <c r="O53" s="226"/>
    </row>
    <row r="54" spans="1:15" ht="30" customHeight="1" x14ac:dyDescent="0.2">
      <c r="A54" s="166"/>
      <c r="B54" s="212" t="s">
        <v>216</v>
      </c>
      <c r="C54" s="215"/>
      <c r="D54" s="216"/>
      <c r="E54" s="216"/>
      <c r="F54" s="228"/>
      <c r="G54" s="117"/>
      <c r="H54" s="109" t="s">
        <v>154</v>
      </c>
      <c r="I54" s="5"/>
      <c r="J54" s="138">
        <v>1</v>
      </c>
      <c r="K54" s="117"/>
      <c r="L54" s="87" t="s">
        <v>98</v>
      </c>
      <c r="M54" s="19" t="s">
        <v>48</v>
      </c>
      <c r="N54" s="19"/>
      <c r="O54" s="239"/>
    </row>
    <row r="55" spans="1:15" ht="30" customHeight="1" x14ac:dyDescent="0.2">
      <c r="A55" s="166"/>
      <c r="B55" s="213"/>
      <c r="C55" s="171"/>
      <c r="D55" s="172"/>
      <c r="E55" s="172"/>
      <c r="F55" s="178"/>
      <c r="G55" s="117"/>
      <c r="H55" s="109" t="s">
        <v>155</v>
      </c>
      <c r="I55" s="5" t="s">
        <v>190</v>
      </c>
      <c r="J55" s="54"/>
      <c r="K55" s="117"/>
      <c r="L55" s="103" t="s">
        <v>192</v>
      </c>
      <c r="M55" s="95" t="s">
        <v>193</v>
      </c>
      <c r="N55" s="138">
        <v>1</v>
      </c>
      <c r="O55" s="239"/>
    </row>
    <row r="56" spans="1:15" ht="34.5" customHeight="1" x14ac:dyDescent="0.2">
      <c r="A56" s="166"/>
      <c r="B56" s="213"/>
      <c r="C56" s="94" t="s">
        <v>179</v>
      </c>
      <c r="D56" s="19" t="s">
        <v>178</v>
      </c>
      <c r="E56" s="138">
        <v>1</v>
      </c>
      <c r="F56" s="82" t="s">
        <v>118</v>
      </c>
      <c r="G56" s="117"/>
      <c r="H56" s="6"/>
      <c r="I56" s="6"/>
      <c r="J56" s="7"/>
      <c r="K56" s="117"/>
      <c r="L56" s="259"/>
      <c r="M56" s="260"/>
      <c r="N56" s="260"/>
      <c r="O56" s="271"/>
    </row>
    <row r="57" spans="1:15" x14ac:dyDescent="0.2">
      <c r="A57" s="166"/>
      <c r="B57" s="36" t="s">
        <v>64</v>
      </c>
      <c r="C57" s="29">
        <f>COUNTA(C53:C56)</f>
        <v>2</v>
      </c>
      <c r="D57" s="29"/>
      <c r="E57" s="29">
        <f>SUM(E53:E56)</f>
        <v>2</v>
      </c>
      <c r="F57" s="35">
        <f>SUM(F53:F56)</f>
        <v>0</v>
      </c>
      <c r="G57" s="117"/>
      <c r="H57" s="36">
        <f>COUNTA(H53:H56)</f>
        <v>3</v>
      </c>
      <c r="I57" s="31"/>
      <c r="J57" s="29">
        <f>SUM(J53:J56)</f>
        <v>2</v>
      </c>
      <c r="K57" s="117"/>
      <c r="L57" s="29">
        <f>COUNTA(L53:L56)</f>
        <v>3</v>
      </c>
      <c r="M57" s="29"/>
      <c r="N57" s="29">
        <f>SUM(N53:N56)</f>
        <v>1</v>
      </c>
      <c r="O57" s="30">
        <f>SUM(O54:O56)</f>
        <v>0</v>
      </c>
    </row>
    <row r="58" spans="1:15" ht="34.5" customHeight="1" x14ac:dyDescent="0.2">
      <c r="A58" s="166"/>
      <c r="B58" s="128" t="s">
        <v>157</v>
      </c>
      <c r="C58" s="214" t="s">
        <v>158</v>
      </c>
      <c r="D58" s="173" t="s">
        <v>194</v>
      </c>
      <c r="E58" s="217"/>
      <c r="F58" s="175"/>
      <c r="G58" s="117"/>
      <c r="H58" s="109" t="s">
        <v>162</v>
      </c>
      <c r="I58" s="19" t="s">
        <v>163</v>
      </c>
      <c r="J58" s="19"/>
      <c r="K58" s="117"/>
      <c r="L58" s="87" t="s">
        <v>37</v>
      </c>
      <c r="M58" s="20" t="s">
        <v>57</v>
      </c>
      <c r="N58" s="11"/>
      <c r="O58" s="240"/>
    </row>
    <row r="59" spans="1:15" ht="34.5" customHeight="1" x14ac:dyDescent="0.2">
      <c r="A59" s="166"/>
      <c r="B59" s="212" t="s">
        <v>208</v>
      </c>
      <c r="C59" s="171"/>
      <c r="D59" s="172"/>
      <c r="E59" s="219"/>
      <c r="F59" s="228"/>
      <c r="G59" s="117"/>
      <c r="H59" s="109" t="s">
        <v>164</v>
      </c>
      <c r="I59" s="19" t="s">
        <v>165</v>
      </c>
      <c r="J59" s="19"/>
      <c r="K59" s="117"/>
      <c r="L59" s="87" t="s">
        <v>100</v>
      </c>
      <c r="M59" s="20" t="s">
        <v>63</v>
      </c>
      <c r="N59" s="11"/>
      <c r="O59" s="241"/>
    </row>
    <row r="60" spans="1:15" ht="38.25" customHeight="1" x14ac:dyDescent="0.2">
      <c r="A60" s="166"/>
      <c r="B60" s="213"/>
      <c r="C60" s="214" t="s">
        <v>35</v>
      </c>
      <c r="D60" s="173" t="s">
        <v>159</v>
      </c>
      <c r="E60" s="164">
        <v>1</v>
      </c>
      <c r="F60" s="228"/>
      <c r="G60" s="117"/>
      <c r="H60" s="25"/>
      <c r="I60" s="25"/>
      <c r="J60" s="7"/>
      <c r="K60" s="117"/>
      <c r="L60" s="191" t="s">
        <v>38</v>
      </c>
      <c r="M60" s="173" t="s">
        <v>39</v>
      </c>
      <c r="N60" s="173"/>
      <c r="O60" s="62"/>
    </row>
    <row r="61" spans="1:15" ht="38.25" customHeight="1" x14ac:dyDescent="0.2">
      <c r="A61" s="166"/>
      <c r="B61" s="213"/>
      <c r="C61" s="171"/>
      <c r="D61" s="172"/>
      <c r="E61" s="165"/>
      <c r="F61" s="228"/>
      <c r="G61" s="117"/>
      <c r="H61" s="25"/>
      <c r="I61" s="25"/>
      <c r="J61" s="7"/>
      <c r="K61" s="117"/>
      <c r="L61" s="192"/>
      <c r="M61" s="172"/>
      <c r="N61" s="172"/>
      <c r="O61" s="60" t="s">
        <v>119</v>
      </c>
    </row>
    <row r="62" spans="1:15" ht="38.25" customHeight="1" x14ac:dyDescent="0.2">
      <c r="A62" s="166"/>
      <c r="B62" s="213"/>
      <c r="C62" s="214" t="s">
        <v>99</v>
      </c>
      <c r="D62" s="173" t="s">
        <v>204</v>
      </c>
      <c r="E62" s="217"/>
      <c r="F62" s="228"/>
      <c r="G62" s="117"/>
      <c r="H62" s="25"/>
      <c r="I62" s="25"/>
      <c r="J62" s="7"/>
      <c r="K62" s="117"/>
      <c r="L62" s="87" t="s">
        <v>167</v>
      </c>
      <c r="M62" s="20" t="s">
        <v>34</v>
      </c>
      <c r="N62" s="11"/>
      <c r="O62" s="164"/>
    </row>
    <row r="63" spans="1:15" ht="36" customHeight="1" x14ac:dyDescent="0.2">
      <c r="A63" s="166"/>
      <c r="B63" s="213"/>
      <c r="C63" s="215"/>
      <c r="D63" s="216"/>
      <c r="E63" s="218"/>
      <c r="F63" s="228"/>
      <c r="G63" s="117"/>
      <c r="H63" s="6"/>
      <c r="I63" s="6"/>
      <c r="J63" s="7"/>
      <c r="K63" s="117"/>
      <c r="L63" s="87" t="s">
        <v>36</v>
      </c>
      <c r="M63" s="141" t="s">
        <v>250</v>
      </c>
      <c r="N63" s="11">
        <v>1</v>
      </c>
      <c r="O63" s="202"/>
    </row>
    <row r="64" spans="1:15" ht="36" customHeight="1" x14ac:dyDescent="0.2">
      <c r="A64" s="166"/>
      <c r="B64" s="213"/>
      <c r="C64" s="215"/>
      <c r="D64" s="216"/>
      <c r="E64" s="218"/>
      <c r="F64" s="228"/>
      <c r="G64" s="117"/>
      <c r="H64" s="6"/>
      <c r="I64" s="6"/>
      <c r="J64" s="7"/>
      <c r="K64" s="117"/>
      <c r="L64" s="87" t="s">
        <v>169</v>
      </c>
      <c r="M64" s="72" t="s">
        <v>211</v>
      </c>
      <c r="N64" s="138">
        <v>1</v>
      </c>
      <c r="O64" s="202"/>
    </row>
    <row r="65" spans="1:15" x14ac:dyDescent="0.2">
      <c r="A65" s="166"/>
      <c r="B65" s="213"/>
      <c r="C65" s="215"/>
      <c r="D65" s="216"/>
      <c r="E65" s="218"/>
      <c r="F65" s="228"/>
      <c r="G65" s="117"/>
      <c r="H65" s="25"/>
      <c r="I65" s="25"/>
      <c r="J65" s="7"/>
      <c r="K65" s="117"/>
      <c r="L65" s="191" t="s">
        <v>170</v>
      </c>
      <c r="M65" s="173"/>
      <c r="N65" s="164">
        <v>1</v>
      </c>
      <c r="O65" s="202"/>
    </row>
    <row r="66" spans="1:15" x14ac:dyDescent="0.2">
      <c r="A66" s="166"/>
      <c r="B66" s="213"/>
      <c r="C66" s="215"/>
      <c r="D66" s="216"/>
      <c r="E66" s="218"/>
      <c r="F66" s="228"/>
      <c r="G66" s="117"/>
      <c r="H66" s="25"/>
      <c r="I66" s="25"/>
      <c r="J66" s="7"/>
      <c r="K66" s="117"/>
      <c r="L66" s="192"/>
      <c r="M66" s="172"/>
      <c r="N66" s="165"/>
      <c r="O66" s="202"/>
    </row>
    <row r="67" spans="1:15" ht="33.75" x14ac:dyDescent="0.2">
      <c r="A67" s="166"/>
      <c r="B67" s="213"/>
      <c r="C67" s="215"/>
      <c r="D67" s="216"/>
      <c r="E67" s="218"/>
      <c r="F67" s="228"/>
      <c r="G67" s="117"/>
      <c r="H67" s="25"/>
      <c r="I67" s="25"/>
      <c r="J67" s="7"/>
      <c r="K67" s="117"/>
      <c r="L67" s="104" t="s">
        <v>166</v>
      </c>
      <c r="M67" s="22" t="s">
        <v>183</v>
      </c>
      <c r="N67" s="22"/>
      <c r="O67" s="202"/>
    </row>
    <row r="68" spans="1:15" ht="22.5" x14ac:dyDescent="0.2">
      <c r="A68" s="166"/>
      <c r="B68" s="231"/>
      <c r="C68" s="171"/>
      <c r="D68" s="172"/>
      <c r="E68" s="219"/>
      <c r="F68" s="178"/>
      <c r="G68" s="117"/>
      <c r="H68" s="25"/>
      <c r="I68" s="25"/>
      <c r="J68" s="7"/>
      <c r="K68" s="117"/>
      <c r="L68" s="104" t="s">
        <v>32</v>
      </c>
      <c r="M68" s="22" t="s">
        <v>117</v>
      </c>
      <c r="N68" s="22"/>
      <c r="O68" s="165"/>
    </row>
    <row r="69" spans="1:15" s="2" customFormat="1" x14ac:dyDescent="0.2">
      <c r="A69" s="29"/>
      <c r="B69" s="36" t="s">
        <v>64</v>
      </c>
      <c r="C69" s="29">
        <f>COUNTA(C58:C66)</f>
        <v>3</v>
      </c>
      <c r="D69" s="12"/>
      <c r="E69" s="29">
        <f>SUM(E58:E68)</f>
        <v>1</v>
      </c>
      <c r="F69" s="106">
        <f>COUNTA(F58:F66)</f>
        <v>0</v>
      </c>
      <c r="G69" s="114"/>
      <c r="H69" s="36">
        <f>COUNTA(H58:H66)</f>
        <v>2</v>
      </c>
      <c r="I69" s="29"/>
      <c r="J69" s="31">
        <f>SUM(J58:J68)</f>
        <v>0</v>
      </c>
      <c r="K69" s="114"/>
      <c r="L69" s="29">
        <v>9</v>
      </c>
      <c r="M69" s="12"/>
      <c r="N69" s="29">
        <f>SUM(N58:N68)</f>
        <v>3</v>
      </c>
      <c r="O69" s="29"/>
    </row>
    <row r="70" spans="1:15" ht="66" customHeight="1" x14ac:dyDescent="0.2">
      <c r="A70" s="272" t="s">
        <v>230</v>
      </c>
      <c r="B70" s="130" t="s">
        <v>85</v>
      </c>
      <c r="C70" s="102" t="s">
        <v>172</v>
      </c>
      <c r="D70" s="19" t="s">
        <v>129</v>
      </c>
      <c r="E70" s="19"/>
      <c r="F70" s="173"/>
      <c r="G70" s="117"/>
      <c r="H70" s="206"/>
      <c r="I70" s="207"/>
      <c r="J70" s="208"/>
      <c r="K70" s="117"/>
      <c r="L70" s="104" t="s">
        <v>184</v>
      </c>
      <c r="M70" s="57"/>
      <c r="N70" s="138">
        <v>1</v>
      </c>
      <c r="O70" s="180"/>
    </row>
    <row r="71" spans="1:15" ht="27.75" customHeight="1" x14ac:dyDescent="0.2">
      <c r="A71" s="273"/>
      <c r="B71" s="203" t="s">
        <v>246</v>
      </c>
      <c r="C71" s="94" t="s">
        <v>173</v>
      </c>
      <c r="D71" s="19" t="s">
        <v>44</v>
      </c>
      <c r="E71" s="19"/>
      <c r="F71" s="216"/>
      <c r="G71" s="117"/>
      <c r="H71" s="209"/>
      <c r="I71" s="210"/>
      <c r="J71" s="211"/>
      <c r="K71" s="117"/>
      <c r="L71" s="193"/>
      <c r="M71" s="194"/>
      <c r="N71" s="195"/>
      <c r="O71" s="270"/>
    </row>
    <row r="72" spans="1:15" ht="36.75" customHeight="1" x14ac:dyDescent="0.2">
      <c r="A72" s="273"/>
      <c r="B72" s="204"/>
      <c r="C72" s="94" t="s">
        <v>40</v>
      </c>
      <c r="D72" s="19" t="s">
        <v>41</v>
      </c>
      <c r="E72" s="19"/>
      <c r="F72" s="216"/>
      <c r="G72" s="117"/>
      <c r="H72" s="109" t="s">
        <v>70</v>
      </c>
      <c r="I72" s="19" t="s">
        <v>130</v>
      </c>
      <c r="J72" s="138">
        <v>1</v>
      </c>
      <c r="K72" s="117"/>
      <c r="L72" s="196"/>
      <c r="M72" s="197"/>
      <c r="N72" s="198"/>
      <c r="O72" s="270"/>
    </row>
    <row r="73" spans="1:15" ht="30" customHeight="1" x14ac:dyDescent="0.2">
      <c r="A73" s="273"/>
      <c r="B73" s="204"/>
      <c r="C73" s="94" t="s">
        <v>42</v>
      </c>
      <c r="D73" s="154" t="s">
        <v>256</v>
      </c>
      <c r="E73" s="138"/>
      <c r="F73" s="216"/>
      <c r="G73" s="117"/>
      <c r="H73" s="182"/>
      <c r="I73" s="183"/>
      <c r="J73" s="184"/>
      <c r="K73" s="117"/>
      <c r="L73" s="196"/>
      <c r="M73" s="197"/>
      <c r="N73" s="198"/>
      <c r="O73" s="270"/>
    </row>
    <row r="74" spans="1:15" ht="36.75" customHeight="1" x14ac:dyDescent="0.2">
      <c r="A74" s="273"/>
      <c r="B74" s="205"/>
      <c r="C74" s="102" t="s">
        <v>46</v>
      </c>
      <c r="D74" s="64" t="s">
        <v>200</v>
      </c>
      <c r="E74" s="59"/>
      <c r="F74" s="172"/>
      <c r="G74" s="117"/>
      <c r="H74" s="188"/>
      <c r="I74" s="189"/>
      <c r="J74" s="190"/>
      <c r="K74" s="117"/>
      <c r="L74" s="199"/>
      <c r="M74" s="200"/>
      <c r="N74" s="201"/>
      <c r="O74" s="181"/>
    </row>
    <row r="75" spans="1:15" s="27" customFormat="1" x14ac:dyDescent="0.2">
      <c r="A75" s="274"/>
      <c r="B75" s="28" t="s">
        <v>64</v>
      </c>
      <c r="C75" s="28">
        <f>COUNTA(C70:C74)</f>
        <v>5</v>
      </c>
      <c r="D75" s="29"/>
      <c r="E75" s="28"/>
      <c r="F75" s="106">
        <f>SUM(F70,F74)</f>
        <v>0</v>
      </c>
      <c r="G75" s="118"/>
      <c r="H75" s="28">
        <f>COUNTA(H72:H74)</f>
        <v>1</v>
      </c>
      <c r="I75" s="29"/>
      <c r="J75" s="28">
        <f>SUM(J70:J74)</f>
        <v>1</v>
      </c>
      <c r="K75" s="118"/>
      <c r="L75" s="28">
        <v>1</v>
      </c>
      <c r="M75" s="28"/>
      <c r="N75" s="29">
        <f>SUM(N70:N74)</f>
        <v>1</v>
      </c>
      <c r="O75" s="32">
        <f>SUM(O70:O74)</f>
        <v>0</v>
      </c>
    </row>
    <row r="76" spans="1:15" ht="31.5" customHeight="1" x14ac:dyDescent="0.2">
      <c r="A76" s="275" t="s">
        <v>231</v>
      </c>
      <c r="B76" s="226" t="s">
        <v>213</v>
      </c>
      <c r="C76" s="247"/>
      <c r="D76" s="248"/>
      <c r="E76" s="248"/>
      <c r="F76" s="249"/>
      <c r="G76" s="122"/>
      <c r="H76" s="247"/>
      <c r="I76" s="248"/>
      <c r="J76" s="249"/>
      <c r="K76" s="122"/>
      <c r="L76" s="100" t="s">
        <v>175</v>
      </c>
      <c r="M76" s="5"/>
      <c r="N76" s="70">
        <v>1</v>
      </c>
      <c r="O76" s="180"/>
    </row>
    <row r="77" spans="1:15" ht="48.75" customHeight="1" x14ac:dyDescent="0.2">
      <c r="A77" s="276"/>
      <c r="B77" s="227"/>
      <c r="C77" s="250"/>
      <c r="D77" s="251"/>
      <c r="E77" s="251"/>
      <c r="F77" s="252"/>
      <c r="G77" s="123"/>
      <c r="H77" s="250"/>
      <c r="I77" s="251"/>
      <c r="J77" s="252"/>
      <c r="K77" s="123"/>
      <c r="L77" s="100" t="s">
        <v>176</v>
      </c>
      <c r="M77" s="20"/>
      <c r="N77" s="71">
        <v>1</v>
      </c>
      <c r="O77" s="181"/>
    </row>
    <row r="78" spans="1:15" x14ac:dyDescent="0.2">
      <c r="A78" s="277"/>
      <c r="B78" s="9"/>
      <c r="C78" s="10"/>
      <c r="D78" s="8"/>
      <c r="E78" s="18">
        <f>SUM(E76:E77)</f>
        <v>0</v>
      </c>
      <c r="F78" s="39"/>
      <c r="G78" s="117"/>
      <c r="H78" s="120"/>
      <c r="I78" s="14"/>
      <c r="J78" s="21">
        <f>SUM(J76:J77)</f>
        <v>0</v>
      </c>
      <c r="K78" s="117"/>
      <c r="L78" s="45">
        <f>COUNTA(L76:L77)</f>
        <v>2</v>
      </c>
      <c r="M78" s="15"/>
      <c r="N78" s="16">
        <f>SUM(N76:N77)</f>
        <v>2</v>
      </c>
      <c r="O78" s="43">
        <f>SUM(O76,O77)</f>
        <v>0</v>
      </c>
    </row>
    <row r="79" spans="1:15" ht="36.75" customHeight="1" x14ac:dyDescent="0.2">
      <c r="A79" s="166" t="s">
        <v>47</v>
      </c>
      <c r="B79" s="236" t="s">
        <v>241</v>
      </c>
      <c r="C79" s="94" t="s">
        <v>45</v>
      </c>
      <c r="D79" s="11" t="s">
        <v>236</v>
      </c>
      <c r="E79" s="69"/>
      <c r="F79" s="173"/>
      <c r="G79" s="117"/>
      <c r="H79" s="174"/>
      <c r="I79" s="175"/>
      <c r="J79" s="176"/>
      <c r="K79" s="117"/>
      <c r="L79" s="174"/>
      <c r="M79" s="175"/>
      <c r="N79" s="176"/>
      <c r="O79" s="173"/>
    </row>
    <row r="80" spans="1:15" ht="36.75" customHeight="1" x14ac:dyDescent="0.2">
      <c r="A80" s="166"/>
      <c r="B80" s="237"/>
      <c r="C80" s="94" t="s">
        <v>177</v>
      </c>
      <c r="D80" s="11" t="s">
        <v>43</v>
      </c>
      <c r="E80" s="26"/>
      <c r="F80" s="172"/>
      <c r="G80" s="117"/>
      <c r="H80" s="177"/>
      <c r="I80" s="178"/>
      <c r="J80" s="179"/>
      <c r="K80" s="117"/>
      <c r="L80" s="177"/>
      <c r="M80" s="178"/>
      <c r="N80" s="179"/>
      <c r="O80" s="172"/>
    </row>
    <row r="81" spans="1:15" s="27" customFormat="1" x14ac:dyDescent="0.2">
      <c r="A81" s="166"/>
      <c r="B81" s="36" t="s">
        <v>64</v>
      </c>
      <c r="C81" s="29">
        <f>COUNTA(C79:C80)</f>
        <v>2</v>
      </c>
      <c r="D81" s="36"/>
      <c r="E81" s="32">
        <f>SUM(E79:E80)</f>
        <v>0</v>
      </c>
      <c r="F81" s="119"/>
      <c r="G81" s="115"/>
      <c r="H81" s="121">
        <f>COUNTA(H79:H79)</f>
        <v>0</v>
      </c>
      <c r="I81" s="29"/>
      <c r="J81" s="30">
        <f>SUM(J79:J80)</f>
        <v>0</v>
      </c>
      <c r="K81" s="115"/>
      <c r="L81" s="31">
        <f>COUNTA(L79:L79)</f>
        <v>0</v>
      </c>
      <c r="M81" s="29"/>
      <c r="N81" s="38">
        <f>SUM(N79:N80)</f>
        <v>0</v>
      </c>
      <c r="O81" s="30">
        <f>SUM(O79)</f>
        <v>0</v>
      </c>
    </row>
    <row r="82" spans="1:15" ht="47.25" customHeight="1" x14ac:dyDescent="0.25">
      <c r="A82" s="166"/>
      <c r="B82" s="131" t="s">
        <v>242</v>
      </c>
      <c r="C82" s="94" t="s">
        <v>185</v>
      </c>
      <c r="D82" s="99" t="s">
        <v>68</v>
      </c>
      <c r="E82" s="96"/>
      <c r="F82" s="3"/>
      <c r="G82" s="117"/>
      <c r="H82" s="194"/>
      <c r="I82" s="220"/>
      <c r="J82" s="221"/>
      <c r="K82" s="117"/>
      <c r="L82" s="13" t="s">
        <v>69</v>
      </c>
      <c r="M82" s="149" t="s">
        <v>247</v>
      </c>
      <c r="N82" s="71">
        <v>1</v>
      </c>
      <c r="O82" s="101"/>
    </row>
    <row r="83" spans="1:15" s="37" customFormat="1" x14ac:dyDescent="0.2">
      <c r="A83" s="166"/>
      <c r="B83" s="132" t="s">
        <v>64</v>
      </c>
      <c r="C83" s="34">
        <f>COUNTA(C82)</f>
        <v>1</v>
      </c>
      <c r="D83" s="29"/>
      <c r="E83" s="43">
        <f>SUM(E82:E82)</f>
        <v>0</v>
      </c>
      <c r="F83" s="43">
        <f>SUM(F82:F82)</f>
        <v>0</v>
      </c>
      <c r="G83" s="124"/>
      <c r="H83" s="121">
        <f>COUNTA(H82)</f>
        <v>0</v>
      </c>
      <c r="I83" s="29"/>
      <c r="J83" s="30">
        <f>SUM(J82:J82)</f>
        <v>0</v>
      </c>
      <c r="K83" s="124"/>
      <c r="L83" s="29">
        <f>COUNTA(L82:L82)</f>
        <v>1</v>
      </c>
      <c r="M83" s="28"/>
      <c r="N83" s="29">
        <f>SUM(N82:N82)</f>
        <v>1</v>
      </c>
      <c r="O83" s="30">
        <f>SUM(O82:O82)</f>
        <v>0</v>
      </c>
    </row>
    <row r="84" spans="1:15" ht="38.25" x14ac:dyDescent="0.2">
      <c r="A84" s="166"/>
      <c r="B84" s="131" t="s">
        <v>125</v>
      </c>
      <c r="C84" s="233"/>
      <c r="D84" s="234"/>
      <c r="E84" s="234"/>
      <c r="F84" s="234"/>
      <c r="G84" s="125"/>
      <c r="H84" s="234"/>
      <c r="I84" s="234"/>
      <c r="J84" s="235"/>
      <c r="K84" s="125"/>
      <c r="L84" s="13" t="s">
        <v>229</v>
      </c>
      <c r="M84" s="3" t="s">
        <v>227</v>
      </c>
      <c r="N84" s="56">
        <v>1</v>
      </c>
      <c r="O84" s="62" t="s">
        <v>120</v>
      </c>
    </row>
    <row r="85" spans="1:15" s="37" customFormat="1" x14ac:dyDescent="0.2">
      <c r="A85" s="166"/>
      <c r="B85" s="36" t="s">
        <v>64</v>
      </c>
      <c r="C85" s="29">
        <f>COUNTA(C84)</f>
        <v>0</v>
      </c>
      <c r="D85" s="29"/>
      <c r="E85" s="30">
        <f>SUM(E84:E84)</f>
        <v>0</v>
      </c>
      <c r="F85" s="119"/>
      <c r="G85" s="124"/>
      <c r="H85" s="121">
        <f>COUNTA(H84)</f>
        <v>0</v>
      </c>
      <c r="I85" s="29"/>
      <c r="J85" s="30">
        <f>SUM(J84:J84)</f>
        <v>0</v>
      </c>
      <c r="K85" s="124"/>
      <c r="L85" s="29">
        <f>COUNTA(L84)</f>
        <v>1</v>
      </c>
      <c r="M85" s="28"/>
      <c r="N85" s="29">
        <f>SUM(N84:N84)</f>
        <v>1</v>
      </c>
      <c r="O85" s="55"/>
    </row>
    <row r="86" spans="1:15" ht="67.5" x14ac:dyDescent="0.2">
      <c r="A86" s="166"/>
      <c r="B86" s="224" t="s">
        <v>243</v>
      </c>
      <c r="C86" s="77" t="s">
        <v>71</v>
      </c>
      <c r="D86" s="61" t="s">
        <v>251</v>
      </c>
      <c r="E86" s="26"/>
      <c r="F86" s="281"/>
      <c r="G86" s="117"/>
      <c r="H86" s="175"/>
      <c r="I86" s="175"/>
      <c r="J86" s="176"/>
      <c r="K86" s="117"/>
      <c r="L86" s="13" t="s">
        <v>50</v>
      </c>
      <c r="M86" s="19" t="s">
        <v>51</v>
      </c>
      <c r="N86" s="19"/>
      <c r="O86" s="169"/>
    </row>
    <row r="87" spans="1:15" ht="38.25" customHeight="1" x14ac:dyDescent="0.2">
      <c r="A87" s="166"/>
      <c r="B87" s="225"/>
      <c r="C87" s="77" t="s">
        <v>174</v>
      </c>
      <c r="D87" s="66" t="s">
        <v>201</v>
      </c>
      <c r="E87" s="26"/>
      <c r="F87" s="281"/>
      <c r="G87" s="117"/>
      <c r="H87" s="178"/>
      <c r="I87" s="178"/>
      <c r="J87" s="179"/>
      <c r="K87" s="117"/>
      <c r="L87" s="182"/>
      <c r="M87" s="183"/>
      <c r="N87" s="184"/>
      <c r="O87" s="169"/>
    </row>
    <row r="88" spans="1:15" ht="35.25" customHeight="1" x14ac:dyDescent="0.2">
      <c r="A88" s="166"/>
      <c r="B88" s="225"/>
      <c r="C88" s="170" t="s">
        <v>49</v>
      </c>
      <c r="D88" s="169" t="s">
        <v>131</v>
      </c>
      <c r="E88" s="169"/>
      <c r="F88" s="281"/>
      <c r="G88" s="117"/>
      <c r="H88" s="109" t="s">
        <v>73</v>
      </c>
      <c r="I88" s="19"/>
      <c r="J88" s="4">
        <v>1</v>
      </c>
      <c r="K88" s="117"/>
      <c r="L88" s="185"/>
      <c r="M88" s="186"/>
      <c r="N88" s="187"/>
      <c r="O88" s="169"/>
    </row>
    <row r="89" spans="1:15" ht="36" customHeight="1" x14ac:dyDescent="0.2">
      <c r="A89" s="166"/>
      <c r="B89" s="225"/>
      <c r="C89" s="171"/>
      <c r="D89" s="172"/>
      <c r="E89" s="172"/>
      <c r="F89" s="281"/>
      <c r="G89" s="117"/>
      <c r="H89" s="109" t="s">
        <v>52</v>
      </c>
      <c r="I89" s="19" t="s">
        <v>53</v>
      </c>
      <c r="J89" s="17"/>
      <c r="K89" s="117"/>
      <c r="L89" s="185"/>
      <c r="M89" s="186"/>
      <c r="N89" s="187"/>
      <c r="O89" s="169"/>
    </row>
    <row r="90" spans="1:15" ht="22.5" x14ac:dyDescent="0.2">
      <c r="A90" s="166"/>
      <c r="B90" s="225"/>
      <c r="C90" s="77" t="s">
        <v>72</v>
      </c>
      <c r="D90" s="140" t="s">
        <v>238</v>
      </c>
      <c r="E90" s="138"/>
      <c r="F90" s="281"/>
      <c r="G90" s="117"/>
      <c r="H90" s="109" t="s">
        <v>74</v>
      </c>
      <c r="I90" s="19"/>
      <c r="J90" s="138">
        <v>1</v>
      </c>
      <c r="K90" s="117"/>
      <c r="L90" s="188"/>
      <c r="M90" s="189"/>
      <c r="N90" s="190"/>
      <c r="O90" s="169"/>
    </row>
    <row r="91" spans="1:15" x14ac:dyDescent="0.2">
      <c r="A91" s="166"/>
      <c r="B91" s="36" t="s">
        <v>64</v>
      </c>
      <c r="C91" s="29">
        <f>COUNTA(C86:C90)</f>
        <v>4</v>
      </c>
      <c r="D91" s="29"/>
      <c r="E91" s="29">
        <f>SUM(E86:E90)</f>
        <v>0</v>
      </c>
      <c r="F91" s="28"/>
      <c r="G91" s="117"/>
      <c r="H91" s="36">
        <f>COUNTA(H86:H90)</f>
        <v>3</v>
      </c>
      <c r="I91" s="29"/>
      <c r="J91" s="28">
        <f>SUM(J86:J90)</f>
        <v>2</v>
      </c>
      <c r="K91" s="117"/>
      <c r="L91" s="29">
        <f>COUNTA(L86:L90)</f>
        <v>1</v>
      </c>
      <c r="M91" s="29"/>
      <c r="N91" s="31">
        <f>SUM(N86:N90)</f>
        <v>0</v>
      </c>
      <c r="O91" s="31">
        <f>SUM(O86:O90)</f>
        <v>0</v>
      </c>
    </row>
    <row r="92" spans="1:15" x14ac:dyDescent="0.2">
      <c r="A92" s="167"/>
      <c r="B92" s="46"/>
      <c r="C92" s="46"/>
      <c r="D92" s="46"/>
      <c r="E92" s="46"/>
      <c r="F92" s="46"/>
      <c r="G92" s="117"/>
      <c r="H92" s="46"/>
      <c r="I92" s="46"/>
      <c r="J92" s="46"/>
      <c r="K92" s="117"/>
      <c r="L92" s="46"/>
      <c r="M92" s="46"/>
      <c r="N92" s="46"/>
      <c r="O92" s="47"/>
    </row>
    <row r="93" spans="1:15" s="2" customFormat="1" x14ac:dyDescent="0.2">
      <c r="A93" s="168"/>
      <c r="B93" s="29" t="s">
        <v>65</v>
      </c>
      <c r="C93" s="29">
        <f>C7+C22+C26+C40+C52+C57+C69+C75+C81+C83+C85+C91</f>
        <v>42</v>
      </c>
      <c r="D93" s="29"/>
      <c r="E93" s="36">
        <f>SUM(E91,E85,E83,E78,E75,E69,E57,E52,E40,E26,E22,E7)</f>
        <v>5</v>
      </c>
      <c r="F93" s="106">
        <f>F7+F22+F26+F40+F52+F57+F69+F75+F81+F85+F91</f>
        <v>0</v>
      </c>
      <c r="G93" s="126"/>
      <c r="H93" s="36">
        <f>H7+H22+H26+H40+H52+H57+H69+H75+H81+H85+H91</f>
        <v>36</v>
      </c>
      <c r="I93" s="29"/>
      <c r="J93" s="29">
        <f>SUM(J91,J85,J83,J78,J75,J69,J57,J52,J40,J26,J22,J7)</f>
        <v>9</v>
      </c>
      <c r="K93" s="126"/>
      <c r="L93" s="29">
        <f>L7+L22+L26+L40+L52+L57+L69+L75+L78+L81+L83+L85+L91</f>
        <v>29</v>
      </c>
      <c r="M93" s="29"/>
      <c r="N93" s="29">
        <f>SUM(N91,N85,N83,N78,N75,N69,N57,N52,N40,N26,N22,N7)</f>
        <v>11</v>
      </c>
      <c r="O93" s="31">
        <f>O7+O22+O26+O40+O52+O57+O69+O75+O81+O85+O91</f>
        <v>0</v>
      </c>
    </row>
  </sheetData>
  <mergeCells count="107">
    <mergeCell ref="D8:D12"/>
    <mergeCell ref="L56:O56"/>
    <mergeCell ref="L31:O39"/>
    <mergeCell ref="A53:A68"/>
    <mergeCell ref="A70:A75"/>
    <mergeCell ref="A79:A91"/>
    <mergeCell ref="A76:A78"/>
    <mergeCell ref="C4:C5"/>
    <mergeCell ref="O23:O25"/>
    <mergeCell ref="O27:O29"/>
    <mergeCell ref="D30:D31"/>
    <mergeCell ref="F30:F31"/>
    <mergeCell ref="E30:E31"/>
    <mergeCell ref="F35:F37"/>
    <mergeCell ref="H13:J21"/>
    <mergeCell ref="J27:J29"/>
    <mergeCell ref="F79:F80"/>
    <mergeCell ref="F86:F90"/>
    <mergeCell ref="F3:F6"/>
    <mergeCell ref="L3:L6"/>
    <mergeCell ref="M3:M6"/>
    <mergeCell ref="N3:N6"/>
    <mergeCell ref="O3:O6"/>
    <mergeCell ref="D4:D5"/>
    <mergeCell ref="E4:E5"/>
    <mergeCell ref="B1:O1"/>
    <mergeCell ref="B28:B39"/>
    <mergeCell ref="B9:B21"/>
    <mergeCell ref="B42:B51"/>
    <mergeCell ref="C76:F77"/>
    <mergeCell ref="H76:J77"/>
    <mergeCell ref="B4:B6"/>
    <mergeCell ref="E27:E29"/>
    <mergeCell ref="D27:D29"/>
    <mergeCell ref="D58:D59"/>
    <mergeCell ref="E58:E59"/>
    <mergeCell ref="L60:L61"/>
    <mergeCell ref="M60:M61"/>
    <mergeCell ref="N60:N61"/>
    <mergeCell ref="D16:D20"/>
    <mergeCell ref="E8:E12"/>
    <mergeCell ref="F8:F12"/>
    <mergeCell ref="H6:J6"/>
    <mergeCell ref="F13:F15"/>
    <mergeCell ref="E16:E20"/>
    <mergeCell ref="H24:J25"/>
    <mergeCell ref="O70:O74"/>
    <mergeCell ref="D41:D45"/>
    <mergeCell ref="L42:O51"/>
    <mergeCell ref="O53:O55"/>
    <mergeCell ref="O58:O59"/>
    <mergeCell ref="C60:C61"/>
    <mergeCell ref="D60:D61"/>
    <mergeCell ref="C58:C59"/>
    <mergeCell ref="C53:C55"/>
    <mergeCell ref="D53:D55"/>
    <mergeCell ref="E53:E55"/>
    <mergeCell ref="E41:E45"/>
    <mergeCell ref="F41:F45"/>
    <mergeCell ref="D46:D49"/>
    <mergeCell ref="E46:E49"/>
    <mergeCell ref="F46:F49"/>
    <mergeCell ref="C50:C51"/>
    <mergeCell ref="D50:D51"/>
    <mergeCell ref="E50:E51"/>
    <mergeCell ref="F50:F51"/>
    <mergeCell ref="F23:F24"/>
    <mergeCell ref="B86:B90"/>
    <mergeCell ref="B76:B77"/>
    <mergeCell ref="H86:J87"/>
    <mergeCell ref="H79:J80"/>
    <mergeCell ref="F70:F74"/>
    <mergeCell ref="F53:F55"/>
    <mergeCell ref="F58:F68"/>
    <mergeCell ref="B24:B25"/>
    <mergeCell ref="I27:I29"/>
    <mergeCell ref="B59:B68"/>
    <mergeCell ref="F27:F29"/>
    <mergeCell ref="C84:F84"/>
    <mergeCell ref="H84:J84"/>
    <mergeCell ref="E60:E61"/>
    <mergeCell ref="B79:B80"/>
    <mergeCell ref="H33:J34"/>
    <mergeCell ref="N65:N66"/>
    <mergeCell ref="A3:A26"/>
    <mergeCell ref="A27:A52"/>
    <mergeCell ref="A92:A93"/>
    <mergeCell ref="O86:O90"/>
    <mergeCell ref="C88:C89"/>
    <mergeCell ref="D88:D89"/>
    <mergeCell ref="E88:E89"/>
    <mergeCell ref="O79:O80"/>
    <mergeCell ref="L79:N80"/>
    <mergeCell ref="O76:O77"/>
    <mergeCell ref="L87:N90"/>
    <mergeCell ref="L65:L66"/>
    <mergeCell ref="M65:M66"/>
    <mergeCell ref="L71:N74"/>
    <mergeCell ref="O62:O68"/>
    <mergeCell ref="B71:B74"/>
    <mergeCell ref="H70:J71"/>
    <mergeCell ref="H73:J74"/>
    <mergeCell ref="B54:B56"/>
    <mergeCell ref="C62:C68"/>
    <mergeCell ref="D62:D68"/>
    <mergeCell ref="E62:E68"/>
    <mergeCell ref="H82:J82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2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Vanni Giulia</cp:lastModifiedBy>
  <cp:lastPrinted>2022-02-07T08:13:03Z</cp:lastPrinted>
  <dcterms:created xsi:type="dcterms:W3CDTF">2013-08-20T09:11:45Z</dcterms:created>
  <dcterms:modified xsi:type="dcterms:W3CDTF">2022-07-15T08:28:41Z</dcterms:modified>
</cp:coreProperties>
</file>