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2\pubblicazione dicembre 2022\"/>
    </mc:Choice>
  </mc:AlternateContent>
  <bookViews>
    <workbookView xWindow="0" yWindow="0" windowWidth="21600" windowHeight="9540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'SICI(1)'!$A$1:$G$89</definedName>
    <definedName name="_xlnm.Print_Area" localSheetId="1">'SICI(2)'!$A$1:$G$70</definedName>
    <definedName name="_xlnm.Print_Area" localSheetId="2">'SICI(3)'!$A$1:$G$79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3" l="1"/>
  <c r="O78" i="3"/>
  <c r="N78" i="3"/>
  <c r="M78" i="3"/>
  <c r="L78" i="3"/>
  <c r="G76" i="3"/>
  <c r="O75" i="3"/>
  <c r="N75" i="3"/>
  <c r="M75" i="3"/>
  <c r="L75" i="3"/>
  <c r="O71" i="3"/>
  <c r="N71" i="3"/>
  <c r="M71" i="3"/>
  <c r="L71" i="3"/>
  <c r="G71" i="3"/>
  <c r="O69" i="3"/>
  <c r="N69" i="3"/>
  <c r="M69" i="3"/>
  <c r="L69" i="3"/>
  <c r="O67" i="3"/>
  <c r="N67" i="3"/>
  <c r="M67" i="3"/>
  <c r="L67" i="3"/>
  <c r="G67" i="3"/>
  <c r="O65" i="3"/>
  <c r="N65" i="3"/>
  <c r="M65" i="3"/>
  <c r="L65" i="3"/>
  <c r="O61" i="3"/>
  <c r="N61" i="3"/>
  <c r="M61" i="3"/>
  <c r="L61" i="3"/>
  <c r="G61" i="3"/>
  <c r="O59" i="3"/>
  <c r="N59" i="3"/>
  <c r="M59" i="3"/>
  <c r="L59" i="3"/>
  <c r="O57" i="3"/>
  <c r="N57" i="3"/>
  <c r="M57" i="3"/>
  <c r="L57" i="3"/>
  <c r="G57" i="3"/>
  <c r="O55" i="3"/>
  <c r="N55" i="3"/>
  <c r="M55" i="3"/>
  <c r="L55" i="3"/>
  <c r="O53" i="3"/>
  <c r="N53" i="3"/>
  <c r="M53" i="3"/>
  <c r="L53" i="3"/>
  <c r="G53" i="3"/>
  <c r="O51" i="3"/>
  <c r="N51" i="3"/>
  <c r="M51" i="3"/>
  <c r="L51" i="3"/>
  <c r="O47" i="3"/>
  <c r="N47" i="3"/>
  <c r="M47" i="3"/>
  <c r="L47" i="3"/>
  <c r="G47" i="3"/>
  <c r="O45" i="3"/>
  <c r="N45" i="3"/>
  <c r="M45" i="3"/>
  <c r="L45" i="3"/>
  <c r="O43" i="3"/>
  <c r="N43" i="3"/>
  <c r="M43" i="3"/>
  <c r="L43" i="3"/>
  <c r="G43" i="3"/>
  <c r="O41" i="3"/>
  <c r="N41" i="3"/>
  <c r="M41" i="3"/>
  <c r="L41" i="3"/>
  <c r="O39" i="3"/>
  <c r="N39" i="3"/>
  <c r="M39" i="3"/>
  <c r="L39" i="3"/>
  <c r="G39" i="3"/>
  <c r="O37" i="3"/>
  <c r="N37" i="3"/>
  <c r="M37" i="3"/>
  <c r="L37" i="3"/>
  <c r="O35" i="3"/>
  <c r="N35" i="3"/>
  <c r="M35" i="3"/>
  <c r="L35" i="3"/>
  <c r="G35" i="3"/>
  <c r="F35" i="3"/>
  <c r="O31" i="3"/>
  <c r="N31" i="3"/>
  <c r="M31" i="3"/>
  <c r="L31" i="3"/>
  <c r="G31" i="3"/>
  <c r="O29" i="3"/>
  <c r="N29" i="3"/>
  <c r="M29" i="3"/>
  <c r="L29" i="3"/>
  <c r="O27" i="3"/>
  <c r="N27" i="3"/>
  <c r="M27" i="3"/>
  <c r="L27" i="3"/>
  <c r="G27" i="3"/>
  <c r="O25" i="3"/>
  <c r="N25" i="3"/>
  <c r="M25" i="3"/>
  <c r="L25" i="3"/>
  <c r="O23" i="3"/>
  <c r="N23" i="3"/>
  <c r="M23" i="3"/>
  <c r="L23" i="3"/>
  <c r="G23" i="3"/>
  <c r="O19" i="3"/>
  <c r="N19" i="3"/>
  <c r="M19" i="3"/>
  <c r="L19" i="3"/>
  <c r="O17" i="3"/>
  <c r="N17" i="3"/>
  <c r="M17" i="3"/>
  <c r="L17" i="3"/>
  <c r="G17" i="3"/>
  <c r="O15" i="3"/>
  <c r="N15" i="3"/>
  <c r="M15" i="3"/>
  <c r="L15" i="3"/>
  <c r="O13" i="3"/>
  <c r="N13" i="3"/>
  <c r="M13" i="3"/>
  <c r="L13" i="3"/>
  <c r="G13" i="3"/>
  <c r="O9" i="3"/>
  <c r="G69" i="3" s="1"/>
  <c r="G6" i="3"/>
  <c r="G2" i="3"/>
  <c r="G70" i="2"/>
  <c r="O69" i="2"/>
  <c r="N69" i="2"/>
  <c r="M69" i="2"/>
  <c r="L69" i="2"/>
  <c r="G67" i="2"/>
  <c r="O66" i="2"/>
  <c r="N66" i="2"/>
  <c r="M66" i="2"/>
  <c r="L66" i="2"/>
  <c r="O62" i="2"/>
  <c r="N62" i="2"/>
  <c r="M62" i="2"/>
  <c r="L62" i="2"/>
  <c r="O60" i="2"/>
  <c r="N60" i="2"/>
  <c r="M60" i="2"/>
  <c r="L60" i="2"/>
  <c r="O58" i="2"/>
  <c r="N58" i="2"/>
  <c r="M58" i="2"/>
  <c r="L58" i="2"/>
  <c r="O56" i="2"/>
  <c r="N56" i="2"/>
  <c r="M56" i="2"/>
  <c r="L56" i="2"/>
  <c r="O54" i="2"/>
  <c r="N54" i="2"/>
  <c r="M54" i="2"/>
  <c r="L54" i="2"/>
  <c r="O52" i="2"/>
  <c r="N52" i="2"/>
  <c r="M52" i="2"/>
  <c r="L52" i="2"/>
  <c r="O48" i="2"/>
  <c r="N48" i="2"/>
  <c r="M48" i="2"/>
  <c r="L48" i="2"/>
  <c r="O46" i="2"/>
  <c r="N46" i="2"/>
  <c r="M46" i="2"/>
  <c r="L46" i="2"/>
  <c r="O43" i="2"/>
  <c r="N43" i="2"/>
  <c r="M43" i="2"/>
  <c r="L43" i="2"/>
  <c r="N41" i="2"/>
  <c r="M41" i="2"/>
  <c r="L41" i="2"/>
  <c r="F41" i="2"/>
  <c r="O41" i="2" s="1"/>
  <c r="O39" i="2"/>
  <c r="N39" i="2"/>
  <c r="M39" i="2"/>
  <c r="L39" i="2"/>
  <c r="O37" i="2"/>
  <c r="N37" i="2"/>
  <c r="M37" i="2"/>
  <c r="L37" i="2"/>
  <c r="F37" i="2"/>
  <c r="O35" i="2"/>
  <c r="N35" i="2"/>
  <c r="M35" i="2"/>
  <c r="L35" i="2"/>
  <c r="N33" i="2"/>
  <c r="M33" i="2"/>
  <c r="L33" i="2"/>
  <c r="F33" i="2"/>
  <c r="O33" i="2" s="1"/>
  <c r="O29" i="2"/>
  <c r="N29" i="2"/>
  <c r="M29" i="2"/>
  <c r="L29" i="2"/>
  <c r="O27" i="2"/>
  <c r="N27" i="2"/>
  <c r="M27" i="2"/>
  <c r="L27" i="2"/>
  <c r="O26" i="2"/>
  <c r="M26" i="2"/>
  <c r="L26" i="2"/>
  <c r="O25" i="2"/>
  <c r="N25" i="2"/>
  <c r="M25" i="2"/>
  <c r="L25" i="2"/>
  <c r="O24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O15" i="2"/>
  <c r="N15" i="2"/>
  <c r="M15" i="2"/>
  <c r="L15" i="2"/>
  <c r="O13" i="2"/>
  <c r="N13" i="2"/>
  <c r="M13" i="2"/>
  <c r="L13" i="2"/>
  <c r="G6" i="2"/>
  <c r="G2" i="2"/>
  <c r="G89" i="1"/>
  <c r="O88" i="1"/>
  <c r="N88" i="1"/>
  <c r="M88" i="1"/>
  <c r="L88" i="1"/>
  <c r="G86" i="1"/>
  <c r="O85" i="1"/>
  <c r="N85" i="1"/>
  <c r="M85" i="1"/>
  <c r="L85" i="1"/>
  <c r="O81" i="1"/>
  <c r="N81" i="1"/>
  <c r="M81" i="1"/>
  <c r="L81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N61" i="1"/>
  <c r="M61" i="1"/>
  <c r="L61" i="1"/>
  <c r="F61" i="1"/>
  <c r="O61" i="1" s="1"/>
  <c r="O59" i="1"/>
  <c r="N59" i="1"/>
  <c r="M59" i="1"/>
  <c r="L59" i="1"/>
  <c r="O57" i="1"/>
  <c r="N57" i="1"/>
  <c r="M57" i="1"/>
  <c r="L57" i="1"/>
  <c r="F57" i="1"/>
  <c r="O55" i="1"/>
  <c r="N55" i="1"/>
  <c r="M55" i="1"/>
  <c r="L55" i="1"/>
  <c r="N53" i="1"/>
  <c r="M53" i="1"/>
  <c r="L53" i="1"/>
  <c r="F53" i="1"/>
  <c r="O53" i="1" s="1"/>
  <c r="O51" i="1"/>
  <c r="N51" i="1"/>
  <c r="M51" i="1"/>
  <c r="L51" i="1"/>
  <c r="O49" i="1"/>
  <c r="N49" i="1"/>
  <c r="M49" i="1"/>
  <c r="L49" i="1"/>
  <c r="F49" i="1"/>
  <c r="O47" i="1"/>
  <c r="N47" i="1"/>
  <c r="M47" i="1"/>
  <c r="L47" i="1"/>
  <c r="N45" i="1"/>
  <c r="M45" i="1"/>
  <c r="L45" i="1"/>
  <c r="F45" i="1"/>
  <c r="O45" i="1" s="1"/>
  <c r="O43" i="1"/>
  <c r="N43" i="1"/>
  <c r="M43" i="1"/>
  <c r="L43" i="1"/>
  <c r="O41" i="1"/>
  <c r="N41" i="1"/>
  <c r="M41" i="1"/>
  <c r="L41" i="1"/>
  <c r="F41" i="1"/>
  <c r="O39" i="1"/>
  <c r="N39" i="1"/>
  <c r="M39" i="1"/>
  <c r="L39" i="1"/>
  <c r="N37" i="1"/>
  <c r="M37" i="1"/>
  <c r="L37" i="1"/>
  <c r="F37" i="1"/>
  <c r="O37" i="1" s="1"/>
  <c r="O35" i="1"/>
  <c r="N35" i="1"/>
  <c r="M35" i="1"/>
  <c r="L35" i="1"/>
  <c r="O33" i="1"/>
  <c r="N33" i="1"/>
  <c r="M33" i="1"/>
  <c r="L33" i="1"/>
  <c r="F33" i="1"/>
  <c r="O29" i="1"/>
  <c r="N29" i="1"/>
  <c r="M29" i="1"/>
  <c r="L29" i="1"/>
  <c r="O27" i="1"/>
  <c r="N27" i="1"/>
  <c r="M27" i="1"/>
  <c r="L27" i="1"/>
  <c r="O25" i="1"/>
  <c r="N25" i="1"/>
  <c r="M25" i="1"/>
  <c r="L25" i="1"/>
  <c r="O23" i="1"/>
  <c r="N23" i="1"/>
  <c r="M23" i="1"/>
  <c r="L23" i="1"/>
  <c r="O19" i="1"/>
  <c r="N19" i="1"/>
  <c r="M19" i="1"/>
  <c r="L19" i="1"/>
  <c r="N17" i="1"/>
  <c r="M17" i="1"/>
  <c r="L17" i="1"/>
  <c r="N15" i="1"/>
  <c r="M15" i="1"/>
  <c r="L15" i="1"/>
  <c r="N13" i="1"/>
  <c r="M13" i="1"/>
  <c r="L13" i="1"/>
  <c r="O9" i="1"/>
  <c r="G81" i="1" s="1"/>
  <c r="G6" i="1"/>
  <c r="G2" i="1"/>
  <c r="G13" i="1" l="1"/>
  <c r="O13" i="1" s="1"/>
  <c r="G17" i="1"/>
  <c r="O17" i="1" s="1"/>
  <c r="G23" i="1"/>
  <c r="G27" i="1"/>
  <c r="G35" i="1"/>
  <c r="G37" i="1"/>
  <c r="G43" i="1"/>
  <c r="G45" i="1"/>
  <c r="G51" i="1"/>
  <c r="G53" i="1"/>
  <c r="G59" i="1"/>
  <c r="G61" i="1"/>
  <c r="G65" i="1"/>
  <c r="G71" i="1"/>
  <c r="G75" i="1"/>
  <c r="G79" i="1"/>
  <c r="O9" i="2"/>
  <c r="G33" i="2" s="1"/>
  <c r="G41" i="2"/>
  <c r="G15" i="3"/>
  <c r="G19" i="3"/>
  <c r="G25" i="3"/>
  <c r="G29" i="3"/>
  <c r="G37" i="3"/>
  <c r="G41" i="3"/>
  <c r="G45" i="3"/>
  <c r="G51" i="3"/>
  <c r="G55" i="3"/>
  <c r="G59" i="3"/>
  <c r="G65" i="3"/>
  <c r="G15" i="1"/>
  <c r="O15" i="1" s="1"/>
  <c r="G19" i="1"/>
  <c r="G25" i="1"/>
  <c r="G29" i="1"/>
  <c r="G33" i="1"/>
  <c r="G39" i="1"/>
  <c r="G41" i="1"/>
  <c r="G47" i="1"/>
  <c r="G49" i="1"/>
  <c r="G55" i="1"/>
  <c r="G57" i="1"/>
  <c r="G63" i="1"/>
  <c r="G67" i="1"/>
  <c r="G73" i="1"/>
  <c r="G77" i="1"/>
  <c r="G62" i="2" l="1"/>
  <c r="G58" i="2"/>
  <c r="G54" i="2"/>
  <c r="G48" i="2"/>
  <c r="G43" i="2"/>
  <c r="G37" i="2"/>
  <c r="G35" i="2"/>
  <c r="G27" i="2"/>
  <c r="G25" i="2"/>
  <c r="G23" i="2"/>
  <c r="G17" i="2"/>
  <c r="G13" i="2"/>
  <c r="G60" i="2"/>
  <c r="G56" i="2"/>
  <c r="G52" i="2"/>
  <c r="G46" i="2"/>
  <c r="G39" i="2"/>
  <c r="G29" i="2"/>
  <c r="G19" i="2"/>
  <c r="G15" i="2"/>
</calcChain>
</file>

<file path=xl/sharedStrings.xml><?xml version="1.0" encoding="utf-8"?>
<sst xmlns="http://schemas.openxmlformats.org/spreadsheetml/2006/main" count="348" uniqueCount="153">
  <si>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</si>
  <si>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</si>
  <si>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</si>
  <si>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</si>
  <si>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</si>
  <si>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COMPARTO SERVIZIO SANITARIO NAZIONALE - ANNO 2021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</si>
  <si>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</si>
  <si>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</si>
  <si>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</si>
  <si>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</si>
  <si>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</si>
  <si>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</si>
  <si>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</si>
  <si>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</si>
  <si>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</si>
  <si>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</si>
  <si>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</si>
  <si>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</si>
  <si>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</si>
  <si>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</si>
  <si>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</si>
  <si>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</si>
  <si>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</si>
  <si>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</si>
  <si>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</si>
  <si>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</si>
  <si>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</si>
  <si>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</si>
  <si>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</si>
  <si>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</si>
  <si>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</si>
  <si>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</si>
  <si>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</si>
  <si>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</si>
  <si>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</si>
  <si>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</si>
  <si>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</si>
  <si>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</si>
  <si>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</si>
  <si>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</si>
  <si>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</si>
  <si>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</si>
  <si>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</si>
  <si>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</si>
  <si>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</si>
  <si>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</si>
  <si>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</si>
  <si>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</si>
  <si>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</si>
  <si>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</si>
  <si>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</si>
  <si>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</si>
  <si>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</si>
  <si>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</si>
  <si>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</si>
  <si>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</si>
  <si>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</si>
  <si>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</si>
  <si>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</si>
  <si>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</si>
  <si>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</si>
  <si>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</si>
  <si>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</si>
  <si>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</si>
  <si>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</si>
  <si>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</si>
  <si>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</si>
  <si>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</si>
  <si>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</si>
  <si>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</si>
  <si>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</si>
  <si>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</si>
  <si>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</si>
  <si>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</si>
  <si>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</si>
  <si>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</si>
  <si>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</si>
  <si>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</si>
  <si>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</si>
  <si>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</si>
  <si>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FLAG</t>
  </si>
  <si>
    <t>Le retribuzioni di risultato sono correlate alla valutazione della prestazione dei dirigenti (S/N)?</t>
  </si>
  <si>
    <t>S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</si>
  <si>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</si>
  <si>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</si>
  <si>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</si>
  <si>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</si>
  <si>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</si>
  <si>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</si>
  <si>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</si>
  <si>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</si>
  <si>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</si>
  <si>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</si>
  <si>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</si>
  <si>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</si>
  <si>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</si>
  <si>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</si>
  <si>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</si>
  <si>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</si>
  <si>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</si>
  <si>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risorse della tabella 15 (e, ove previste, anche della sezione LEG della scheda SICI) della presente macro-categoria non rilevanti ai fini della verifica del limite art. 23 c. 2 Dlgs 75/2017 (euro)</t>
  </si>
  <si>
    <t>ORG138</t>
  </si>
  <si>
    <t>Numero di incarichi di direzione di struttura complessa effettivamente coperti al 31.12 dell'anno di rilevazione</t>
  </si>
  <si>
    <t>ORG132</t>
  </si>
  <si>
    <t>Numero di incarichi di direzione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</si>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</sst>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50" x14ac:knownFonts="1"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4" fillId="0" borderId="0"/>
  </cellStyleXfs>
  <cellXfs count="159">
    <xf numFmtId="0" fontId="0" fillId="0" borderId="0" xfId="0"/>
    <xf numFmtId="0" fontId="2" fillId="2" borderId="1" xfId="1" applyFont="1" applyFill="1" applyBorder="1" applyAlignment="1" applyProtection="1">
      <alignment horizontal="centerContinuous" readingOrder="1"/>
    </xf>
    <xf numFmtId="164" fontId="4" fillId="2" borderId="1" xfId="2" applyNumberFormat="1" applyFont="1" applyFill="1" applyBorder="1" applyAlignment="1" applyProtection="1">
      <alignment horizontal="centerContinuous" vertical="center" readingOrder="1"/>
    </xf>
    <xf numFmtId="164" fontId="4" fillId="2" borderId="2" xfId="2" applyNumberFormat="1" applyFont="1" applyFill="1" applyBorder="1" applyAlignment="1" applyProtection="1">
      <alignment horizontal="centerContinuous" vertical="center" readingOrder="1"/>
    </xf>
    <xf numFmtId="0" fontId="6" fillId="0" borderId="3" xfId="3" applyFont="1" applyFill="1" applyBorder="1" applyAlignment="1" applyProtection="1">
      <alignment horizontal="center" vertical="center"/>
    </xf>
    <xf numFmtId="164" fontId="3" fillId="0" borderId="0" xfId="2" applyNumberFormat="1" applyAlignment="1" applyProtection="1">
      <alignment vertical="center"/>
    </xf>
    <xf numFmtId="165" fontId="3" fillId="0" borderId="0" xfId="2" applyNumberFormat="1" applyFont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Continuous" readingOrder="1"/>
    </xf>
    <xf numFmtId="0" fontId="2" fillId="2" borderId="0" xfId="1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 vertical="center"/>
    </xf>
    <xf numFmtId="164" fontId="4" fillId="2" borderId="4" xfId="2" applyNumberFormat="1" applyFont="1" applyFill="1" applyBorder="1" applyAlignment="1" applyProtection="1">
      <alignment horizontal="centerContinuous" vertical="center"/>
    </xf>
    <xf numFmtId="0" fontId="7" fillId="0" borderId="5" xfId="3" applyFont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right" vertical="top"/>
    </xf>
    <xf numFmtId="164" fontId="3" fillId="2" borderId="7" xfId="2" applyNumberFormat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vertical="top"/>
    </xf>
    <xf numFmtId="164" fontId="4" fillId="2" borderId="7" xfId="2" applyNumberFormat="1" applyFont="1" applyFill="1" applyBorder="1" applyAlignment="1" applyProtection="1">
      <alignment vertical="top"/>
    </xf>
    <xf numFmtId="164" fontId="4" fillId="2" borderId="8" xfId="2" applyNumberFormat="1" applyFont="1" applyFill="1" applyBorder="1" applyAlignment="1" applyProtection="1">
      <alignment vertical="top"/>
    </xf>
    <xf numFmtId="0" fontId="8" fillId="0" borderId="9" xfId="4" applyBorder="1" applyAlignment="1">
      <alignment horizontal="center" vertical="center" wrapText="1"/>
    </xf>
    <xf numFmtId="164" fontId="3" fillId="0" borderId="0" xfId="2" applyNumberFormat="1" applyAlignment="1" applyProtection="1">
      <alignment vertical="top"/>
    </xf>
    <xf numFmtId="164" fontId="3" fillId="0" borderId="0" xfId="2" applyNumberFormat="1" applyFont="1" applyAlignment="1" applyProtection="1">
      <alignment horizontal="right" vertical="center"/>
    </xf>
    <xf numFmtId="164" fontId="4" fillId="0" borderId="0" xfId="2" applyNumberFormat="1" applyFont="1" applyAlignment="1" applyProtection="1">
      <alignment vertical="center"/>
    </xf>
    <xf numFmtId="164" fontId="6" fillId="0" borderId="5" xfId="2" applyNumberFormat="1" applyFont="1" applyBorder="1" applyAlignment="1" applyProtection="1">
      <alignment horizontal="center" vertical="center" wrapText="1"/>
    </xf>
    <xf numFmtId="164" fontId="9" fillId="0" borderId="0" xfId="2" applyNumberFormat="1" applyFont="1" applyAlignment="1" applyProtection="1">
      <alignment horizontal="centerContinuous"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0" fontId="12" fillId="0" borderId="9" xfId="4" applyFont="1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1" fillId="0" borderId="0" xfId="2" applyNumberFormat="1" applyFont="1" applyAlignment="1" applyProtection="1">
      <alignment vertical="center"/>
    </xf>
    <xf numFmtId="164" fontId="11" fillId="0" borderId="0" xfId="2" applyNumberFormat="1" applyFont="1" applyAlignment="1" applyProtection="1">
      <alignment horizontal="right" vertical="center"/>
    </xf>
    <xf numFmtId="164" fontId="10" fillId="0" borderId="0" xfId="2" applyNumberFormat="1" applyFont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164" fontId="14" fillId="0" borderId="0" xfId="2" applyNumberFormat="1" applyFont="1" applyBorder="1" applyAlignment="1" applyProtection="1">
      <alignment horizontal="right" vertical="center"/>
    </xf>
    <xf numFmtId="164" fontId="13" fillId="3" borderId="11" xfId="2" applyNumberFormat="1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hidden="1"/>
    </xf>
    <xf numFmtId="164" fontId="13" fillId="0" borderId="0" xfId="2" applyNumberFormat="1" applyFont="1" applyFill="1" applyBorder="1" applyAlignment="1" applyProtection="1">
      <alignment horizontal="left" vertical="center"/>
    </xf>
    <xf numFmtId="164" fontId="11" fillId="0" borderId="0" xfId="2" applyNumberFormat="1" applyFont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Alignment="1">
      <alignment wrapText="1"/>
    </xf>
    <xf numFmtId="0" fontId="19" fillId="0" borderId="0" xfId="4" applyFont="1"/>
    <xf numFmtId="0" fontId="20" fillId="4" borderId="0" xfId="3" applyFont="1" applyFill="1" applyAlignment="1" applyProtection="1">
      <alignment horizontal="centerContinuous" vertical="center"/>
    </xf>
    <xf numFmtId="0" fontId="21" fillId="4" borderId="0" xfId="3" applyFont="1" applyFill="1" applyAlignment="1" applyProtection="1">
      <alignment horizontal="center" vertical="center"/>
    </xf>
    <xf numFmtId="0" fontId="20" fillId="4" borderId="0" xfId="3" applyFont="1" applyFill="1" applyAlignment="1" applyProtection="1">
      <alignment horizontal="center" vertical="center"/>
    </xf>
    <xf numFmtId="0" fontId="22" fillId="4" borderId="0" xfId="3" applyFont="1" applyFill="1" applyAlignment="1" applyProtection="1">
      <alignment horizontal="center"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3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vertical="center" wrapText="1"/>
    </xf>
    <xf numFmtId="14" fontId="18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19" fillId="0" borderId="0" xfId="4" applyFont="1" applyAlignment="1" applyProtection="1">
      <alignment horizontal="center" vertical="center"/>
      <protection hidden="1"/>
    </xf>
    <xf numFmtId="0" fontId="19" fillId="5" borderId="0" xfId="4" applyFont="1" applyFill="1" applyAlignment="1" applyProtection="1">
      <alignment horizontal="center" vertical="center"/>
      <protection hidden="1"/>
    </xf>
    <xf numFmtId="0" fontId="4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9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3" fontId="18" fillId="0" borderId="11" xfId="4" applyNumberFormat="1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19" fillId="0" borderId="0" xfId="4" applyFont="1" applyFill="1" applyAlignment="1" applyProtection="1">
      <alignment horizontal="center" vertical="center"/>
      <protection hidden="1"/>
    </xf>
    <xf numFmtId="0" fontId="23" fillId="0" borderId="0" xfId="4" applyFont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8" fillId="0" borderId="0" xfId="4" applyFont="1" applyAlignment="1">
      <alignment vertical="center" wrapText="1"/>
    </xf>
    <xf numFmtId="0" fontId="24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vertical="center" wrapText="1"/>
    </xf>
    <xf numFmtId="0" fontId="19" fillId="0" borderId="0" xfId="5" applyFont="1" applyFill="1" applyAlignment="1">
      <alignment vertical="center"/>
    </xf>
    <xf numFmtId="3" fontId="1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23" fillId="0" borderId="0" xfId="4" applyFont="1" applyFill="1" applyAlignment="1">
      <alignment vertical="center" wrapText="1"/>
    </xf>
    <xf numFmtId="0" fontId="18" fillId="0" borderId="0" xfId="4" applyFont="1" applyFill="1" applyAlignment="1">
      <alignment vertical="center"/>
    </xf>
    <xf numFmtId="0" fontId="26" fillId="0" borderId="0" xfId="5" applyFont="1" applyFill="1" applyAlignment="1">
      <alignment vertical="center"/>
    </xf>
    <xf numFmtId="3" fontId="33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5" fillId="0" borderId="0" xfId="4" applyFont="1" applyFill="1" applyAlignment="1">
      <alignment horizontal="center" vertical="center"/>
    </xf>
    <xf numFmtId="0" fontId="26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center" vertical="center" wrapText="1"/>
    </xf>
    <xf numFmtId="0" fontId="34" fillId="0" borderId="0" xfId="4" applyFont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 wrapText="1"/>
    </xf>
    <xf numFmtId="3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18" fillId="0" borderId="11" xfId="4" applyFont="1" applyBorder="1" applyAlignment="1" applyProtection="1">
      <alignment horizontal="center" vertical="center" wrapText="1"/>
      <protection locked="0"/>
    </xf>
    <xf numFmtId="0" fontId="35" fillId="0" borderId="0" xfId="4" applyFont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>
      <alignment vertical="center" wrapText="1"/>
    </xf>
    <xf numFmtId="0" fontId="37" fillId="0" borderId="0" xfId="4" applyFont="1" applyAlignment="1">
      <alignment vertical="top"/>
    </xf>
    <xf numFmtId="0" fontId="23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23" fillId="0" borderId="0" xfId="4" applyFont="1" applyBorder="1" applyAlignment="1"/>
    <xf numFmtId="0" fontId="19" fillId="0" borderId="0" xfId="3" applyFont="1" applyAlignment="1">
      <alignment horizontal="center" vertical="center"/>
    </xf>
    <xf numFmtId="0" fontId="37" fillId="0" borderId="0" xfId="4" applyFont="1"/>
    <xf numFmtId="0" fontId="18" fillId="0" borderId="0" xfId="4" applyFont="1"/>
    <xf numFmtId="0" fontId="38" fillId="2" borderId="1" xfId="1" applyFont="1" applyFill="1" applyBorder="1" applyAlignment="1" applyProtection="1">
      <alignment horizontal="centerContinuous" readingOrder="1"/>
    </xf>
    <xf numFmtId="0" fontId="38" fillId="2" borderId="0" xfId="1" applyFont="1" applyFill="1" applyBorder="1" applyAlignment="1" applyProtection="1">
      <alignment horizontal="centerContinuous" readingOrder="1"/>
    </xf>
    <xf numFmtId="164" fontId="39" fillId="2" borderId="7" xfId="2" applyNumberFormat="1" applyFont="1" applyFill="1" applyBorder="1" applyAlignment="1" applyProtection="1">
      <alignment horizontal="right" vertical="top"/>
    </xf>
    <xf numFmtId="164" fontId="39" fillId="0" borderId="0" xfId="2" applyNumberFormat="1" applyFont="1" applyAlignment="1" applyProtection="1">
      <alignment horizontal="right" vertical="center"/>
    </xf>
    <xf numFmtId="164" fontId="40" fillId="0" borderId="0" xfId="2" applyNumberFormat="1" applyFont="1" applyAlignment="1" applyProtection="1">
      <alignment horizontal="centerContinuous" vertical="center"/>
    </xf>
    <xf numFmtId="164" fontId="39" fillId="0" borderId="0" xfId="2" applyNumberFormat="1" applyFont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</xf>
    <xf numFmtId="164" fontId="41" fillId="0" borderId="0" xfId="2" applyNumberFormat="1" applyFont="1" applyAlignment="1" applyProtection="1">
      <alignment horizontal="right" vertical="center"/>
    </xf>
    <xf numFmtId="164" fontId="7" fillId="0" borderId="10" xfId="2" applyNumberFormat="1" applyFont="1" applyBorder="1" applyAlignment="1" applyProtection="1">
      <alignment horizontal="center" vertical="center" wrapText="1"/>
    </xf>
    <xf numFmtId="164" fontId="39" fillId="0" borderId="0" xfId="2" applyNumberFormat="1" applyFont="1" applyBorder="1" applyAlignment="1" applyProtection="1">
      <alignment horizontal="right" vertical="center"/>
    </xf>
    <xf numFmtId="164" fontId="7" fillId="0" borderId="9" xfId="2" applyNumberFormat="1" applyFont="1" applyBorder="1" applyAlignment="1" applyProtection="1">
      <alignment horizontal="center" vertical="center" wrapText="1"/>
    </xf>
    <xf numFmtId="0" fontId="42" fillId="0" borderId="0" xfId="4" applyFont="1" applyAlignment="1">
      <alignment wrapText="1"/>
    </xf>
    <xf numFmtId="0" fontId="42" fillId="0" borderId="0" xfId="4" applyFont="1" applyAlignment="1">
      <alignment vertical="center" wrapText="1"/>
    </xf>
    <xf numFmtId="0" fontId="30" fillId="0" borderId="0" xfId="4" applyFont="1" applyAlignment="1">
      <alignment vertical="center" wrapText="1"/>
    </xf>
    <xf numFmtId="0" fontId="43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horizontal="center" vertical="center"/>
      <protection hidden="1"/>
    </xf>
    <xf numFmtId="3" fontId="18" fillId="0" borderId="0" xfId="5" applyNumberFormat="1" applyFont="1" applyFill="1" applyBorder="1" applyAlignment="1" applyProtection="1">
      <alignment horizontal="center" vertical="center" wrapText="1"/>
    </xf>
    <xf numFmtId="3" fontId="18" fillId="6" borderId="11" xfId="7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4" applyFont="1" applyAlignment="1">
      <alignment horizontal="center" vertical="center" wrapText="1"/>
    </xf>
    <xf numFmtId="0" fontId="45" fillId="0" borderId="0" xfId="4" applyFont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48" fillId="0" borderId="0" xfId="4" applyFont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49" fillId="0" borderId="0" xfId="4" applyFont="1" applyAlignment="1">
      <alignment vertical="top"/>
    </xf>
    <xf numFmtId="0" fontId="30" fillId="0" borderId="0" xfId="4" applyFont="1" applyBorder="1" applyAlignment="1"/>
    <xf numFmtId="0" fontId="49" fillId="0" borderId="0" xfId="4" applyFont="1"/>
    <xf numFmtId="165" fontId="3" fillId="0" borderId="0" xfId="2" applyNumberFormat="1" applyFont="1" applyAlignment="1" applyProtection="1">
      <alignment vertical="center" wrapText="1"/>
    </xf>
    <xf numFmtId="0" fontId="8" fillId="0" borderId="0" xfId="4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14" fontId="18" fillId="0" borderId="0" xfId="3" applyNumberFormat="1" applyFont="1" applyBorder="1" applyAlignment="1" applyProtection="1">
      <alignment horizontal="center" vertical="center" wrapText="1"/>
    </xf>
    <xf numFmtId="0" fontId="19" fillId="5" borderId="0" xfId="5" applyFont="1" applyFill="1" applyAlignment="1" applyProtection="1">
      <alignment horizontal="center" vertical="center"/>
      <protection hidden="1"/>
    </xf>
    <xf numFmtId="0" fontId="33" fillId="0" borderId="0" xfId="5" applyFont="1" applyFill="1" applyAlignment="1">
      <alignment horizontal="center" vertical="center"/>
    </xf>
    <xf numFmtId="0" fontId="27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>
      <alignment vertical="center" wrapText="1"/>
    </xf>
    <xf numFmtId="0" fontId="26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0" fontId="19" fillId="5" borderId="0" xfId="4" applyFont="1" applyFill="1" applyAlignment="1">
      <alignment vertical="center"/>
    </xf>
  </cellXfs>
  <cellStyles count="8">
    <cellStyle name="Normale" xfId="0" builtinId="0"/>
    <cellStyle name="Normale 2" xfId="3"/>
    <cellStyle name="Normale 3" xfId="5"/>
    <cellStyle name="Normale 4" xfId="7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133350</xdr:rowOff>
    </xdr:from>
    <xdr:to>
      <xdr:col>3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076450"/>
          <a:ext cx="3105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azzinimonica\Documents\CONTO%20ANNUALE\Conto%20Annuale%202022%20(anno%202021)\INVIO_CHIARIMENTI\INVIO%2010_11_2022%20RESIDUI%20DISTRIBUITI%20TUTTI\FCA_922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IN_SI_1"/>
      <sheetName val="out_SI_1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"/>
      <sheetName val="Incongruenze 1 e 11"/>
      <sheetName val="Incongruenza 2"/>
      <sheetName val="Incongruenza 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SERT"/>
      <sheetName val="COM"/>
      <sheetName val="VERSIO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L1">
            <v>2021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AD8">
            <v>4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10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15</v>
          </cell>
        </row>
        <row r="26">
          <cell r="AD26">
            <v>0</v>
          </cell>
        </row>
        <row r="27">
          <cell r="AD27">
            <v>125</v>
          </cell>
        </row>
        <row r="28">
          <cell r="AD28">
            <v>0</v>
          </cell>
        </row>
        <row r="29">
          <cell r="AD29">
            <v>72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2</v>
          </cell>
        </row>
        <row r="36">
          <cell r="AD36">
            <v>0</v>
          </cell>
        </row>
        <row r="38">
          <cell r="AD38">
            <v>7</v>
          </cell>
        </row>
        <row r="39">
          <cell r="AD39">
            <v>0</v>
          </cell>
        </row>
        <row r="41">
          <cell r="AD41">
            <v>4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4</v>
          </cell>
        </row>
        <row r="50">
          <cell r="AD50">
            <v>0</v>
          </cell>
        </row>
        <row r="51">
          <cell r="AD51">
            <v>33</v>
          </cell>
        </row>
        <row r="52">
          <cell r="AD52">
            <v>0</v>
          </cell>
        </row>
        <row r="53">
          <cell r="AD53">
            <v>8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2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0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1</v>
          </cell>
        </row>
        <row r="87">
          <cell r="AD87">
            <v>0</v>
          </cell>
        </row>
        <row r="89">
          <cell r="AD89">
            <v>5</v>
          </cell>
        </row>
        <row r="90">
          <cell r="AD90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2293318</v>
          </cell>
        </row>
        <row r="10">
          <cell r="R10">
            <v>76228</v>
          </cell>
          <cell r="W10">
            <v>198282</v>
          </cell>
        </row>
        <row r="11">
          <cell r="R11">
            <v>13050</v>
          </cell>
          <cell r="W11">
            <v>2305030</v>
          </cell>
        </row>
        <row r="12">
          <cell r="R12">
            <v>0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206916</v>
          </cell>
          <cell r="W15">
            <v>0</v>
          </cell>
        </row>
        <row r="16">
          <cell r="R16">
            <v>0</v>
          </cell>
        </row>
        <row r="17">
          <cell r="R17">
            <v>0</v>
          </cell>
        </row>
        <row r="18">
          <cell r="R18">
            <v>0</v>
          </cell>
        </row>
        <row r="21">
          <cell r="R21">
            <v>0</v>
          </cell>
        </row>
        <row r="22">
          <cell r="R22">
            <v>31982</v>
          </cell>
        </row>
        <row r="23">
          <cell r="R23">
            <v>0</v>
          </cell>
        </row>
        <row r="24">
          <cell r="R24">
            <v>0</v>
          </cell>
        </row>
        <row r="27">
          <cell r="R27">
            <v>0</v>
          </cell>
        </row>
        <row r="28">
          <cell r="R28">
            <v>13050</v>
          </cell>
        </row>
        <row r="29">
          <cell r="R29">
            <v>0</v>
          </cell>
        </row>
        <row r="30">
          <cell r="R30">
            <v>0</v>
          </cell>
        </row>
        <row r="35">
          <cell r="R35">
            <v>1368104</v>
          </cell>
          <cell r="W35">
            <v>1430338</v>
          </cell>
        </row>
        <row r="36">
          <cell r="R36">
            <v>49888</v>
          </cell>
          <cell r="W36">
            <v>0</v>
          </cell>
        </row>
        <row r="37">
          <cell r="R37">
            <v>0</v>
          </cell>
          <cell r="W37">
            <v>0</v>
          </cell>
        </row>
        <row r="38">
          <cell r="R38">
            <v>0</v>
          </cell>
          <cell r="W38">
            <v>29700</v>
          </cell>
        </row>
        <row r="39">
          <cell r="R39">
            <v>0</v>
          </cell>
          <cell r="W39">
            <v>1289400</v>
          </cell>
        </row>
        <row r="40">
          <cell r="R40">
            <v>44412</v>
          </cell>
        </row>
        <row r="41">
          <cell r="R41">
            <v>0</v>
          </cell>
        </row>
        <row r="42">
          <cell r="R42">
            <v>0</v>
          </cell>
        </row>
        <row r="45">
          <cell r="R45">
            <v>16040</v>
          </cell>
        </row>
        <row r="46">
          <cell r="R46">
            <v>0</v>
          </cell>
        </row>
        <row r="47">
          <cell r="R47">
            <v>303414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16040</v>
          </cell>
        </row>
        <row r="61">
          <cell r="R61">
            <v>0</v>
          </cell>
        </row>
        <row r="62">
          <cell r="R62">
            <v>0</v>
          </cell>
        </row>
        <row r="67">
          <cell r="R67">
            <v>992681</v>
          </cell>
          <cell r="W67">
            <v>692191</v>
          </cell>
        </row>
        <row r="68">
          <cell r="R68">
            <v>99775</v>
          </cell>
          <cell r="W68">
            <v>0</v>
          </cell>
        </row>
        <row r="69">
          <cell r="R69">
            <v>0</v>
          </cell>
          <cell r="W69">
            <v>0</v>
          </cell>
        </row>
        <row r="70">
          <cell r="R70">
            <v>0</v>
          </cell>
          <cell r="W70">
            <v>0</v>
          </cell>
        </row>
        <row r="71">
          <cell r="R71">
            <v>0</v>
          </cell>
        </row>
        <row r="72">
          <cell r="R72">
            <v>35536</v>
          </cell>
        </row>
        <row r="73">
          <cell r="R73">
            <v>81051</v>
          </cell>
        </row>
        <row r="74">
          <cell r="R74">
            <v>0</v>
          </cell>
        </row>
        <row r="75">
          <cell r="R75">
            <v>0</v>
          </cell>
        </row>
        <row r="78">
          <cell r="R78">
            <v>0</v>
          </cell>
        </row>
        <row r="79">
          <cell r="R79">
            <v>0</v>
          </cell>
        </row>
        <row r="80">
          <cell r="R80">
            <v>0</v>
          </cell>
        </row>
        <row r="81">
          <cell r="R81">
            <v>0</v>
          </cell>
        </row>
        <row r="82">
          <cell r="R82">
            <v>0</v>
          </cell>
        </row>
        <row r="85">
          <cell r="R85">
            <v>0</v>
          </cell>
        </row>
        <row r="86">
          <cell r="R86">
            <v>0</v>
          </cell>
        </row>
        <row r="87">
          <cell r="R87">
            <v>0</v>
          </cell>
        </row>
        <row r="88">
          <cell r="R88">
            <v>0</v>
          </cell>
        </row>
        <row r="89">
          <cell r="R89">
            <v>0</v>
          </cell>
        </row>
      </sheetData>
      <sheetData sheetId="62" refreshError="1"/>
      <sheetData sheetId="63"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243535</v>
          </cell>
        </row>
        <row r="8">
          <cell r="R8">
            <v>6422</v>
          </cell>
          <cell r="W8">
            <v>67216</v>
          </cell>
        </row>
        <row r="9">
          <cell r="R9">
            <v>0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8">
          <cell r="R18">
            <v>0</v>
          </cell>
        </row>
        <row r="19">
          <cell r="R19">
            <v>0</v>
          </cell>
        </row>
        <row r="20">
          <cell r="R20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31">
          <cell r="R31">
            <v>72456</v>
          </cell>
          <cell r="W31">
            <v>76392</v>
          </cell>
        </row>
        <row r="32">
          <cell r="R32">
            <v>10621</v>
          </cell>
          <cell r="W32">
            <v>0</v>
          </cell>
        </row>
        <row r="33">
          <cell r="R33">
            <v>0</v>
          </cell>
          <cell r="W33">
            <v>0</v>
          </cell>
        </row>
        <row r="34">
          <cell r="R34">
            <v>0</v>
          </cell>
          <cell r="W34">
            <v>5455</v>
          </cell>
        </row>
        <row r="35">
          <cell r="R35">
            <v>0</v>
          </cell>
          <cell r="W35">
            <v>138309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13639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</sheetData>
      <sheetData sheetId="64" refreshError="1"/>
      <sheetData sheetId="65">
        <row r="6">
          <cell r="R6" t="str">
            <v>Dato</v>
          </cell>
          <cell r="W6" t="str">
            <v>Dato</v>
          </cell>
        </row>
        <row r="7">
          <cell r="R7">
            <v>3505164</v>
          </cell>
          <cell r="W7">
            <v>188548</v>
          </cell>
        </row>
        <row r="8">
          <cell r="R8">
            <v>108837</v>
          </cell>
          <cell r="W8">
            <v>1119947</v>
          </cell>
        </row>
        <row r="9">
          <cell r="R9">
            <v>0</v>
          </cell>
          <cell r="W9">
            <v>621217</v>
          </cell>
        </row>
        <row r="10">
          <cell r="R10">
            <v>0</v>
          </cell>
          <cell r="W10">
            <v>1228243</v>
          </cell>
        </row>
        <row r="11">
          <cell r="R11">
            <v>0</v>
          </cell>
          <cell r="W11">
            <v>0</v>
          </cell>
        </row>
        <row r="12">
          <cell r="R12">
            <v>60517</v>
          </cell>
          <cell r="W12">
            <v>28717</v>
          </cell>
        </row>
        <row r="13">
          <cell r="R13">
            <v>40475</v>
          </cell>
          <cell r="W13">
            <v>0</v>
          </cell>
        </row>
        <row r="14">
          <cell r="R14">
            <v>30437</v>
          </cell>
        </row>
        <row r="15">
          <cell r="R15">
            <v>0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30437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32">
          <cell r="R32">
            <v>5612265</v>
          </cell>
          <cell r="W32">
            <v>3288932</v>
          </cell>
        </row>
        <row r="33">
          <cell r="R33">
            <v>155341</v>
          </cell>
          <cell r="W33">
            <v>2553596</v>
          </cell>
        </row>
        <row r="34">
          <cell r="R34">
            <v>0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0</v>
          </cell>
        </row>
        <row r="37">
          <cell r="R37">
            <v>74285</v>
          </cell>
          <cell r="W37">
            <v>0</v>
          </cell>
        </row>
        <row r="38">
          <cell r="R38">
            <v>35044</v>
          </cell>
          <cell r="W38">
            <v>0</v>
          </cell>
        </row>
        <row r="39">
          <cell r="R39">
            <v>0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W41">
            <v>0</v>
          </cell>
        </row>
        <row r="42">
          <cell r="W42">
            <v>1518518</v>
          </cell>
        </row>
        <row r="43">
          <cell r="R43">
            <v>959046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11816</v>
          </cell>
        </row>
        <row r="54">
          <cell r="R54">
            <v>0</v>
          </cell>
        </row>
        <row r="55">
          <cell r="R55">
            <v>0</v>
          </cell>
        </row>
        <row r="58">
          <cell r="R58">
            <v>3291</v>
          </cell>
        </row>
        <row r="59">
          <cell r="R59">
            <v>8525</v>
          </cell>
        </row>
        <row r="60">
          <cell r="R60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8">
          <cell r="R68">
            <v>1126311</v>
          </cell>
          <cell r="W68">
            <v>1101287</v>
          </cell>
        </row>
        <row r="69">
          <cell r="W69">
            <v>0</v>
          </cell>
        </row>
        <row r="70">
          <cell r="W70">
            <v>0</v>
          </cell>
        </row>
        <row r="71">
          <cell r="R71">
            <v>0</v>
          </cell>
          <cell r="W71">
            <v>25024</v>
          </cell>
        </row>
        <row r="72">
          <cell r="R72">
            <v>0</v>
          </cell>
        </row>
        <row r="73">
          <cell r="R73">
            <v>0</v>
          </cell>
        </row>
      </sheetData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O89"/>
  <sheetViews>
    <sheetView showGridLines="0" tabSelected="1" topLeftCell="A64" zoomScale="84" zoomScaleNormal="84" zoomScalePageLayoutView="75" workbookViewId="0">
      <selection activeCell="F25" sqref="F25"/>
    </sheetView>
  </sheetViews>
  <sheetFormatPr defaultColWidth="10" defaultRowHeight="15" x14ac:dyDescent="0.2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40" customWidth="1"/>
    <col min="8" max="10" width="10" style="41"/>
    <col min="11" max="11" width="10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IF(AND(ISBLANK($F$23),SUM('[1]t15(1)'!$W$1:$W$65536)+SUM('[1]t15(1)'!$R$1:$R$65536)&gt;0),"Attenzione: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">
        <v>5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6</v>
      </c>
      <c r="G8" s="31"/>
      <c r="O8" s="34" t="s">
        <v>7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(COUNTIF(F:F,"&lt;&gt;"&amp;"")+COUNTIF(D86,"&lt;&gt;"&amp;"")+COUNTIF(D89,"&lt;&gt;"&amp;""))</f>
        <v>27</v>
      </c>
    </row>
    <row r="10" spans="1:15" ht="3.95" customHeight="1" x14ac:dyDescent="0.2">
      <c r="A10" s="37"/>
      <c r="B10" s="37"/>
      <c r="C10" s="37"/>
      <c r="D10" s="38"/>
      <c r="E10" s="37"/>
      <c r="F10" s="39"/>
    </row>
    <row r="11" spans="1:15" s="47" customFormat="1" ht="30" customHeight="1" x14ac:dyDescent="0.25">
      <c r="A11" s="42" t="s">
        <v>8</v>
      </c>
      <c r="B11" s="42"/>
      <c r="C11" s="42"/>
      <c r="D11" s="43" t="s">
        <v>9</v>
      </c>
      <c r="E11" s="44"/>
      <c r="F11" s="45"/>
      <c r="G11" s="46"/>
      <c r="L11" s="34" t="s">
        <v>10</v>
      </c>
      <c r="M11" s="34" t="s">
        <v>11</v>
      </c>
      <c r="N11" s="34" t="s">
        <v>12</v>
      </c>
      <c r="O11" s="34" t="s">
        <v>13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46"/>
    </row>
    <row r="13" spans="1:15" s="47" customFormat="1" ht="30" customHeight="1" x14ac:dyDescent="0.25">
      <c r="A13" s="50" t="s">
        <v>14</v>
      </c>
      <c r="B13" s="51" t="s">
        <v>15</v>
      </c>
      <c r="C13" s="51"/>
      <c r="D13" s="52" t="s">
        <v>16</v>
      </c>
      <c r="F13" s="53">
        <v>44711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IF(AND(G13&gt;=DATE(2020,1,1),G13&lt;=TODAY()),"'"&amp;DAY(G13)&amp;"/"&amp;MONTH(G13)&amp;"/"&amp;YEAR(G13),"")</f>
        <v/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17</v>
      </c>
      <c r="B15" s="51" t="s">
        <v>15</v>
      </c>
      <c r="C15" s="51"/>
      <c r="D15" s="52" t="s">
        <v>18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IF(AND(G15&gt;=DATE(2020,1,1),G15&lt;=TODAY()),"'"&amp;DAY(G15)&amp;"/"&amp;MONTH(G15)&amp;"/"&amp;YEAR(G15),"")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19</v>
      </c>
      <c r="B17" s="51" t="s">
        <v>15</v>
      </c>
      <c r="C17" s="51"/>
      <c r="D17" s="52" t="s">
        <v>20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IF(AND(G17&gt;=DATE(2020,1,1),G17&lt;=TODAY()),"'"&amp;DAY(G17)&amp;"/"&amp;MONTH(G17)&amp;"/"&amp;YEAR(G17),"")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21</v>
      </c>
      <c r="B19" s="69" t="s">
        <v>22</v>
      </c>
      <c r="C19" s="69" t="s">
        <v>23</v>
      </c>
      <c r="D19" s="52" t="s">
        <v>24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25</v>
      </c>
      <c r="B21" s="42"/>
      <c r="C21" s="42"/>
      <c r="D21" s="43" t="s">
        <v>26</v>
      </c>
      <c r="E21" s="44"/>
      <c r="F21" s="45"/>
      <c r="G21" s="76"/>
    </row>
    <row r="22" spans="1:15" s="47" customFormat="1" ht="3.95" customHeight="1" x14ac:dyDescent="0.25">
      <c r="A22" s="48"/>
      <c r="B22" s="48"/>
      <c r="C22" s="48"/>
      <c r="D22" s="48"/>
      <c r="E22" s="48"/>
      <c r="F22" s="49"/>
      <c r="G22" s="76"/>
    </row>
    <row r="23" spans="1:15" s="47" customFormat="1" ht="30" customHeight="1" x14ac:dyDescent="0.25">
      <c r="A23" s="77" t="s">
        <v>27</v>
      </c>
      <c r="B23" s="78" t="s">
        <v>22</v>
      </c>
      <c r="C23" s="78" t="s">
        <v>23</v>
      </c>
      <c r="D23" s="79" t="s">
        <v>28</v>
      </c>
      <c r="E23" s="80"/>
      <c r="F23" s="81">
        <v>7901701</v>
      </c>
      <c r="G23" s="71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55" t="str">
        <f>LEFT(A23,3)</f>
        <v>LEG</v>
      </c>
      <c r="M23" s="55" t="str">
        <f>RIGHT(A23,3)</f>
        <v>428</v>
      </c>
      <c r="N23" s="55" t="str">
        <f>B23</f>
        <v>INT</v>
      </c>
      <c r="O23" s="72">
        <f>IF(ISNUMBER(F23),ROUND(F23,0),"")</f>
        <v>7901701</v>
      </c>
    </row>
    <row r="24" spans="1:15" s="47" customFormat="1" ht="3.95" customHeight="1" x14ac:dyDescent="0.25">
      <c r="A24" s="82"/>
      <c r="B24" s="82"/>
      <c r="C24" s="82"/>
      <c r="D24" s="83"/>
      <c r="E24" s="84"/>
      <c r="F24" s="85"/>
      <c r="G24" s="76"/>
    </row>
    <row r="25" spans="1:15" s="47" customFormat="1" ht="30" customHeight="1" x14ac:dyDescent="0.25">
      <c r="A25" s="77" t="s">
        <v>29</v>
      </c>
      <c r="B25" s="78" t="s">
        <v>22</v>
      </c>
      <c r="C25" s="78"/>
      <c r="D25" s="79" t="s">
        <v>30</v>
      </c>
      <c r="E25" s="86"/>
      <c r="F25" s="87">
        <v>286864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55" t="str">
        <f>LEFT(A25,3)</f>
        <v>LEG</v>
      </c>
      <c r="M25" s="55" t="str">
        <f>RIGHT(A25,3)</f>
        <v>425</v>
      </c>
      <c r="N25" s="55" t="str">
        <f>B25</f>
        <v>INT</v>
      </c>
      <c r="O25" s="72">
        <f>IF(ISNUMBER(F25),ROUND(F25,0),"")</f>
        <v>286864</v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76"/>
    </row>
    <row r="27" spans="1:15" s="47" customFormat="1" ht="30" customHeight="1" x14ac:dyDescent="0.25">
      <c r="A27" s="68" t="s">
        <v>31</v>
      </c>
      <c r="B27" s="69" t="s">
        <v>22</v>
      </c>
      <c r="C27" s="69"/>
      <c r="D27" s="52" t="s">
        <v>32</v>
      </c>
      <c r="F27" s="70">
        <v>338924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338924</v>
      </c>
    </row>
    <row r="28" spans="1:15" s="47" customFormat="1" ht="3.95" customHeight="1" x14ac:dyDescent="0.25">
      <c r="A28" s="68"/>
      <c r="B28" s="68"/>
      <c r="C28" s="68"/>
      <c r="D28" s="88"/>
      <c r="E28" s="48"/>
      <c r="F28" s="49"/>
      <c r="G28" s="76"/>
    </row>
    <row r="29" spans="1:15" s="47" customFormat="1" ht="30" customHeight="1" x14ac:dyDescent="0.25">
      <c r="A29" s="68" t="s">
        <v>33</v>
      </c>
      <c r="B29" s="69" t="s">
        <v>22</v>
      </c>
      <c r="C29" s="69"/>
      <c r="D29" s="89" t="s">
        <v>34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3.95" customHeight="1" x14ac:dyDescent="0.25">
      <c r="A30" s="73"/>
      <c r="B30" s="73"/>
      <c r="C30" s="73"/>
      <c r="D30" s="48"/>
      <c r="E30" s="48"/>
      <c r="F30" s="49"/>
      <c r="G30" s="76"/>
    </row>
    <row r="31" spans="1:15" s="47" customFormat="1" ht="30" customHeight="1" x14ac:dyDescent="0.25">
      <c r="A31" s="42" t="s">
        <v>35</v>
      </c>
      <c r="B31" s="42"/>
      <c r="C31" s="42"/>
      <c r="D31" s="43" t="s">
        <v>36</v>
      </c>
      <c r="E31" s="44"/>
      <c r="F31" s="45"/>
      <c r="G31" s="76"/>
    </row>
    <row r="32" spans="1:15" s="47" customFormat="1" ht="3.6" customHeight="1" x14ac:dyDescent="0.25">
      <c r="A32" s="68"/>
      <c r="B32" s="68"/>
      <c r="C32" s="68"/>
      <c r="D32" s="48"/>
      <c r="E32" s="48"/>
      <c r="F32" s="49"/>
      <c r="G32" s="76"/>
    </row>
    <row r="33" spans="1:15" s="47" customFormat="1" ht="30" customHeight="1" x14ac:dyDescent="0.25">
      <c r="A33" s="77" t="s">
        <v>37</v>
      </c>
      <c r="B33" s="90" t="s">
        <v>22</v>
      </c>
      <c r="C33" s="90"/>
      <c r="D33" s="91" t="s">
        <v>38</v>
      </c>
      <c r="E33" s="92"/>
      <c r="F33" s="93">
        <f>'[1]1G'!AD8+'[1]1G'!AD9+'[1]1G'!AD11+'[1]1G'!AD12+'[1]1G'!AD32+'[1]1G'!AD33+'[1]1G'!AD35+'[1]1G'!AD36+'[1]1G'!AD56+'[1]1G'!AD57+'[1]1G'!AD59+'[1]1G'!AD60</f>
        <v>28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411</v>
      </c>
      <c r="N33" s="55" t="str">
        <f>B33</f>
        <v>INT</v>
      </c>
      <c r="O33" s="72">
        <f>IF(ISNUMBER(F33),ROUND(F33,0),"")</f>
        <v>28</v>
      </c>
    </row>
    <row r="34" spans="1:15" s="47" customFormat="1" ht="3.95" customHeight="1" x14ac:dyDescent="0.25">
      <c r="A34" s="94"/>
      <c r="B34" s="94"/>
      <c r="C34" s="94"/>
      <c r="D34" s="48"/>
      <c r="E34" s="48"/>
      <c r="F34" s="49"/>
      <c r="G34" s="76"/>
    </row>
    <row r="35" spans="1:15" s="47" customFormat="1" ht="30" customHeight="1" x14ac:dyDescent="0.25">
      <c r="A35" s="59" t="s">
        <v>39</v>
      </c>
      <c r="B35" s="69" t="s">
        <v>22</v>
      </c>
      <c r="C35" s="69"/>
      <c r="D35" s="46" t="s">
        <v>40</v>
      </c>
      <c r="F35" s="70">
        <v>16446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16446</v>
      </c>
    </row>
    <row r="36" spans="1:15" s="47" customFormat="1" ht="3.95" customHeight="1" x14ac:dyDescent="0.25">
      <c r="A36" s="59"/>
      <c r="B36" s="59"/>
      <c r="C36" s="59"/>
      <c r="D36" s="95"/>
      <c r="E36" s="48"/>
      <c r="F36" s="49"/>
      <c r="G36" s="76"/>
    </row>
    <row r="37" spans="1:15" s="47" customFormat="1" ht="30" customHeight="1" x14ac:dyDescent="0.25">
      <c r="A37" s="77" t="s">
        <v>41</v>
      </c>
      <c r="B37" s="90" t="s">
        <v>22</v>
      </c>
      <c r="C37" s="90"/>
      <c r="D37" s="91" t="s">
        <v>42</v>
      </c>
      <c r="E37" s="92"/>
      <c r="F37" s="93">
        <f>'[1]1G'!AD14+'[1]1G'!AD15+'[1]1G'!AD38+'[1]1G'!AD39+'[1]1G'!AD62+'[1]1G'!AD63</f>
        <v>17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412</v>
      </c>
      <c r="N37" s="55" t="str">
        <f>B37</f>
        <v>INT</v>
      </c>
      <c r="O37" s="72">
        <f>IF(ISNUMBER(F37),ROUND(F37,0),"")</f>
        <v>17</v>
      </c>
    </row>
    <row r="38" spans="1:15" s="47" customFormat="1" ht="4.1500000000000004" customHeight="1" x14ac:dyDescent="0.25">
      <c r="A38" s="96"/>
      <c r="B38" s="96"/>
      <c r="C38" s="96"/>
      <c r="D38" s="83"/>
      <c r="E38" s="84"/>
      <c r="F38" s="85"/>
      <c r="G38" s="76"/>
    </row>
    <row r="39" spans="1:15" s="47" customFormat="1" ht="30" customHeight="1" x14ac:dyDescent="0.25">
      <c r="A39" s="97" t="s">
        <v>43</v>
      </c>
      <c r="B39" s="90" t="s">
        <v>22</v>
      </c>
      <c r="C39" s="90"/>
      <c r="D39" s="91" t="s">
        <v>44</v>
      </c>
      <c r="E39" s="92"/>
      <c r="F39" s="98">
        <v>11538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413</v>
      </c>
      <c r="N39" s="55" t="str">
        <f>B39</f>
        <v>INT</v>
      </c>
      <c r="O39" s="72">
        <f>IF(ISNUMBER(F39),ROUND(F39,0),"")</f>
        <v>11538</v>
      </c>
    </row>
    <row r="40" spans="1:15" s="47" customFormat="1" ht="4.1500000000000004" customHeight="1" x14ac:dyDescent="0.25">
      <c r="A40" s="97"/>
      <c r="B40" s="97"/>
      <c r="C40" s="97"/>
      <c r="D40" s="83"/>
      <c r="E40" s="84"/>
      <c r="F40" s="85"/>
      <c r="G40" s="76"/>
    </row>
    <row r="41" spans="1:15" s="47" customFormat="1" ht="30" customHeight="1" x14ac:dyDescent="0.25">
      <c r="A41" s="77" t="s">
        <v>45</v>
      </c>
      <c r="B41" s="90" t="s">
        <v>22</v>
      </c>
      <c r="C41" s="90"/>
      <c r="D41" s="91" t="s">
        <v>46</v>
      </c>
      <c r="E41" s="92"/>
      <c r="F41" s="93">
        <f>'[1]1G'!AD17+'[1]1G'!AD18+'[1]1G'!AD41+'[1]1G'!AD42+'[1]1G'!AD65+'[1]1G'!AD66</f>
        <v>29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414</v>
      </c>
      <c r="N41" s="55" t="str">
        <f>B41</f>
        <v>INT</v>
      </c>
      <c r="O41" s="72">
        <f>IF(ISNUMBER(F41),ROUND(F41,0),"")</f>
        <v>29</v>
      </c>
    </row>
    <row r="42" spans="1:15" s="47" customFormat="1" ht="4.1500000000000004" customHeight="1" x14ac:dyDescent="0.25">
      <c r="A42" s="96"/>
      <c r="B42" s="96"/>
      <c r="C42" s="96"/>
      <c r="D42" s="83"/>
      <c r="E42" s="84"/>
      <c r="F42" s="85"/>
      <c r="G42" s="76"/>
    </row>
    <row r="43" spans="1:15" s="47" customFormat="1" ht="30" customHeight="1" x14ac:dyDescent="0.25">
      <c r="A43" s="77" t="s">
        <v>47</v>
      </c>
      <c r="B43" s="90" t="s">
        <v>22</v>
      </c>
      <c r="C43" s="90"/>
      <c r="D43" s="91" t="s">
        <v>48</v>
      </c>
      <c r="E43" s="92"/>
      <c r="F43" s="98">
        <v>10154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415</v>
      </c>
      <c r="N43" s="55" t="str">
        <f>B43</f>
        <v>INT</v>
      </c>
      <c r="O43" s="72">
        <f>IF(ISNUMBER(F43),ROUND(F43,0),"")</f>
        <v>10154</v>
      </c>
    </row>
    <row r="44" spans="1:15" s="47" customFormat="1" ht="4.1500000000000004" customHeight="1" x14ac:dyDescent="0.25">
      <c r="A44" s="97"/>
      <c r="B44" s="97"/>
      <c r="C44" s="97"/>
      <c r="D44" s="83"/>
      <c r="E44" s="84"/>
      <c r="F44" s="85"/>
      <c r="G44" s="76"/>
    </row>
    <row r="45" spans="1:15" s="47" customFormat="1" ht="30" customHeight="1" x14ac:dyDescent="0.25">
      <c r="A45" s="77" t="s">
        <v>49</v>
      </c>
      <c r="B45" s="90" t="s">
        <v>22</v>
      </c>
      <c r="C45" s="90"/>
      <c r="D45" s="91" t="s">
        <v>50</v>
      </c>
      <c r="E45" s="92"/>
      <c r="F45" s="93">
        <f>'[1]1G'!AD20+'[1]1G'!AD21+'[1]1G'!AD44+'[1]1G'!AD45+'[1]1G'!AD68+'[1]1G'!AD69</f>
        <v>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416</v>
      </c>
      <c r="N45" s="55" t="str">
        <f>B45</f>
        <v>INT</v>
      </c>
      <c r="O45" s="72">
        <f>IF(ISNUMBER(F45),ROUND(F45,0),"")</f>
        <v>0</v>
      </c>
    </row>
    <row r="46" spans="1:15" s="47" customFormat="1" ht="4.1500000000000004" customHeight="1" x14ac:dyDescent="0.25">
      <c r="A46" s="96"/>
      <c r="B46" s="96"/>
      <c r="C46" s="96"/>
      <c r="D46" s="83"/>
      <c r="E46" s="84"/>
      <c r="F46" s="85"/>
      <c r="G46" s="76"/>
    </row>
    <row r="47" spans="1:15" s="47" customFormat="1" ht="30" customHeight="1" x14ac:dyDescent="0.25">
      <c r="A47" s="77" t="s">
        <v>51</v>
      </c>
      <c r="B47" s="90" t="s">
        <v>22</v>
      </c>
      <c r="C47" s="90"/>
      <c r="D47" s="91" t="s">
        <v>52</v>
      </c>
      <c r="E47" s="92"/>
      <c r="F47" s="98"/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417</v>
      </c>
      <c r="N47" s="55" t="str">
        <f>B47</f>
        <v>INT</v>
      </c>
      <c r="O47" s="72" t="str">
        <f>IF(ISNUMBER(F47),ROUND(F47,0),"")</f>
        <v/>
      </c>
    </row>
    <row r="48" spans="1:15" s="47" customFormat="1" ht="4.1500000000000004" customHeight="1" x14ac:dyDescent="0.25">
      <c r="A48" s="97"/>
      <c r="B48" s="97"/>
      <c r="C48" s="97"/>
      <c r="D48" s="83"/>
      <c r="E48" s="84"/>
      <c r="F48" s="85"/>
      <c r="G48" s="76"/>
    </row>
    <row r="49" spans="1:15" s="47" customFormat="1" ht="30" customHeight="1" x14ac:dyDescent="0.25">
      <c r="A49" s="77" t="s">
        <v>53</v>
      </c>
      <c r="B49" s="90" t="s">
        <v>22</v>
      </c>
      <c r="C49" s="90"/>
      <c r="D49" s="91" t="s">
        <v>54</v>
      </c>
      <c r="E49" s="92"/>
      <c r="F49" s="93">
        <f>'[1]1G'!AD23+'[1]1G'!AD24+'[1]1G'!AD47+'[1]1G'!AD48+'[1]1G'!AD71+'[1]1G'!AD72</f>
        <v>0</v>
      </c>
      <c r="G49" s="71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>LEFT(A49,3)</f>
        <v>ORG</v>
      </c>
      <c r="M49" s="55" t="str">
        <f>RIGHT(A49,3)</f>
        <v>418</v>
      </c>
      <c r="N49" s="55" t="str">
        <f>B49</f>
        <v>INT</v>
      </c>
      <c r="O49" s="72">
        <f>IF(ISNUMBER(F49),ROUND(F49,0),"")</f>
        <v>0</v>
      </c>
    </row>
    <row r="50" spans="1:15" s="47" customFormat="1" ht="4.1500000000000004" customHeight="1" x14ac:dyDescent="0.25">
      <c r="A50" s="96"/>
      <c r="B50" s="96"/>
      <c r="C50" s="96"/>
      <c r="D50" s="83"/>
      <c r="E50" s="84"/>
      <c r="F50" s="85"/>
      <c r="G50" s="76"/>
    </row>
    <row r="51" spans="1:15" s="47" customFormat="1" ht="30" customHeight="1" x14ac:dyDescent="0.25">
      <c r="A51" s="77" t="s">
        <v>55</v>
      </c>
      <c r="B51" s="90" t="s">
        <v>22</v>
      </c>
      <c r="C51" s="90"/>
      <c r="D51" s="91" t="s">
        <v>56</v>
      </c>
      <c r="E51" s="92"/>
      <c r="F51" s="98"/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ORG</v>
      </c>
      <c r="M51" s="55" t="str">
        <f>RIGHT(A51,3)</f>
        <v>419</v>
      </c>
      <c r="N51" s="55" t="str">
        <f>B51</f>
        <v>INT</v>
      </c>
      <c r="O51" s="72" t="str">
        <f>IF(ISNUMBER(F51),ROUND(F51,0),"")</f>
        <v/>
      </c>
    </row>
    <row r="52" spans="1:15" s="47" customFormat="1" ht="3.6" customHeight="1" x14ac:dyDescent="0.25">
      <c r="A52" s="97"/>
      <c r="B52" s="99"/>
      <c r="C52" s="99"/>
      <c r="D52" s="100"/>
      <c r="E52" s="92"/>
      <c r="F52" s="101"/>
      <c r="G52" s="71"/>
      <c r="L52" s="55"/>
      <c r="M52" s="55"/>
      <c r="N52" s="55"/>
      <c r="O52" s="72"/>
    </row>
    <row r="53" spans="1:15" s="47" customFormat="1" ht="30" customHeight="1" x14ac:dyDescent="0.25">
      <c r="A53" s="77" t="s">
        <v>57</v>
      </c>
      <c r="B53" s="90" t="s">
        <v>22</v>
      </c>
      <c r="C53" s="90"/>
      <c r="D53" s="91" t="s">
        <v>58</v>
      </c>
      <c r="E53" s="92"/>
      <c r="F53" s="93">
        <f>'[1]1G'!AD25+'[1]1G'!AD26+'[1]1G'!AD49+'[1]1G'!AD50+'[1]1G'!AD73+'[1]1G'!AD74</f>
        <v>19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ORG</v>
      </c>
      <c r="M53" s="55" t="str">
        <f>RIGHT(A53,3)</f>
        <v>420</v>
      </c>
      <c r="N53" s="55" t="str">
        <f>B53</f>
        <v>INT</v>
      </c>
      <c r="O53" s="72">
        <f>IF(ISNUMBER(F53),ROUND(F53,0),"")</f>
        <v>19</v>
      </c>
    </row>
    <row r="54" spans="1:15" s="47" customFormat="1" ht="4.1500000000000004" customHeight="1" x14ac:dyDescent="0.25">
      <c r="A54" s="96"/>
      <c r="B54" s="96"/>
      <c r="C54" s="96"/>
      <c r="D54" s="83"/>
      <c r="E54" s="84"/>
      <c r="F54" s="85"/>
      <c r="G54" s="76"/>
    </row>
    <row r="55" spans="1:15" s="47" customFormat="1" ht="30" customHeight="1" x14ac:dyDescent="0.25">
      <c r="A55" s="77" t="s">
        <v>59</v>
      </c>
      <c r="B55" s="90" t="s">
        <v>22</v>
      </c>
      <c r="C55" s="90"/>
      <c r="D55" s="91" t="s">
        <v>60</v>
      </c>
      <c r="E55" s="92"/>
      <c r="F55" s="98">
        <v>9567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ORG</v>
      </c>
      <c r="M55" s="55" t="str">
        <f>RIGHT(A55,3)</f>
        <v>421</v>
      </c>
      <c r="N55" s="55" t="str">
        <f>B55</f>
        <v>INT</v>
      </c>
      <c r="O55" s="72">
        <f>IF(ISNUMBER(F55),ROUND(F55,0),"")</f>
        <v>9567</v>
      </c>
    </row>
    <row r="56" spans="1:15" s="47" customFormat="1" ht="4.1500000000000004" customHeight="1" x14ac:dyDescent="0.25">
      <c r="A56" s="97"/>
      <c r="B56" s="97"/>
      <c r="C56" s="97"/>
      <c r="D56" s="83"/>
      <c r="E56" s="84"/>
      <c r="F56" s="85"/>
      <c r="G56" s="76"/>
    </row>
    <row r="57" spans="1:15" s="47" customFormat="1" ht="30" customHeight="1" x14ac:dyDescent="0.25">
      <c r="A57" s="77" t="s">
        <v>61</v>
      </c>
      <c r="B57" s="90" t="s">
        <v>22</v>
      </c>
      <c r="C57" s="90"/>
      <c r="D57" s="91" t="s">
        <v>62</v>
      </c>
      <c r="E57" s="92"/>
      <c r="F57" s="93">
        <f>'[1]1G'!AD27+'[1]1G'!AD28+'[1]1G'!AD51+'[1]1G'!AD52+'[1]1G'!AD75+'[1]1G'!AD76</f>
        <v>158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55" t="str">
        <f>LEFT(A57,3)</f>
        <v>ORG</v>
      </c>
      <c r="M57" s="55" t="str">
        <f>RIGHT(A57,3)</f>
        <v>422</v>
      </c>
      <c r="N57" s="55" t="str">
        <f>B57</f>
        <v>INT</v>
      </c>
      <c r="O57" s="72">
        <f>IF(ISNUMBER(F57),ROUND(F57,0),"")</f>
        <v>158</v>
      </c>
    </row>
    <row r="58" spans="1:15" s="47" customFormat="1" ht="4.1500000000000004" customHeight="1" x14ac:dyDescent="0.25">
      <c r="A58" s="96"/>
      <c r="B58" s="96"/>
      <c r="C58" s="96"/>
      <c r="D58" s="83"/>
      <c r="E58" s="84"/>
      <c r="F58" s="85"/>
      <c r="G58" s="76"/>
    </row>
    <row r="59" spans="1:15" s="47" customFormat="1" ht="30" customHeight="1" x14ac:dyDescent="0.25">
      <c r="A59" s="77" t="s">
        <v>63</v>
      </c>
      <c r="B59" s="90" t="s">
        <v>22</v>
      </c>
      <c r="C59" s="90"/>
      <c r="D59" s="91" t="s">
        <v>64</v>
      </c>
      <c r="E59" s="92"/>
      <c r="F59" s="98">
        <v>5077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ORG</v>
      </c>
      <c r="M59" s="55" t="str">
        <f>RIGHT(A59,3)</f>
        <v>423</v>
      </c>
      <c r="N59" s="55" t="str">
        <f>B59</f>
        <v>INT</v>
      </c>
      <c r="O59" s="72">
        <f>IF(ISNUMBER(F59),ROUND(F59,0),"")</f>
        <v>5077</v>
      </c>
    </row>
    <row r="60" spans="1:15" s="47" customFormat="1" ht="4.1500000000000004" customHeight="1" x14ac:dyDescent="0.25">
      <c r="A60" s="97"/>
      <c r="B60" s="97"/>
      <c r="C60" s="97"/>
      <c r="D60" s="83"/>
      <c r="E60" s="84"/>
      <c r="F60" s="85"/>
      <c r="G60" s="76"/>
    </row>
    <row r="61" spans="1:15" s="47" customFormat="1" ht="30" customHeight="1" x14ac:dyDescent="0.25">
      <c r="A61" s="77" t="s">
        <v>65</v>
      </c>
      <c r="B61" s="90" t="s">
        <v>22</v>
      </c>
      <c r="C61" s="90"/>
      <c r="D61" s="91" t="s">
        <v>66</v>
      </c>
      <c r="E61" s="92"/>
      <c r="F61" s="93">
        <f>'[1]1G'!AD29+'[1]1G'!AD30+'[1]1G'!AD53+'[1]1G'!AD54+'[1]1G'!AD77+'[1]1G'!AD78</f>
        <v>80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ORG</v>
      </c>
      <c r="M61" s="55" t="str">
        <f>RIGHT(A61,3)</f>
        <v>424</v>
      </c>
      <c r="N61" s="55" t="str">
        <f>B61</f>
        <v>INT</v>
      </c>
      <c r="O61" s="72">
        <f>IF(ISNUMBER(F61),ROUND(F61,0),"")</f>
        <v>80</v>
      </c>
    </row>
    <row r="62" spans="1:15" s="47" customFormat="1" ht="4.1500000000000004" customHeight="1" x14ac:dyDescent="0.25">
      <c r="A62" s="96"/>
      <c r="B62" s="96"/>
      <c r="C62" s="96"/>
      <c r="D62" s="83"/>
      <c r="E62" s="84"/>
      <c r="F62" s="85"/>
      <c r="G62" s="76"/>
    </row>
    <row r="63" spans="1:15" s="47" customFormat="1" ht="30" customHeight="1" x14ac:dyDescent="0.25">
      <c r="A63" s="77" t="s">
        <v>67</v>
      </c>
      <c r="B63" s="90" t="s">
        <v>22</v>
      </c>
      <c r="C63" s="90"/>
      <c r="D63" s="91" t="s">
        <v>68</v>
      </c>
      <c r="E63" s="92"/>
      <c r="F63" s="98">
        <v>1385</v>
      </c>
      <c r="G63" s="71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L63" s="55" t="str">
        <f>LEFT(A63,3)</f>
        <v>ORG</v>
      </c>
      <c r="M63" s="55" t="str">
        <f>RIGHT(A63,3)</f>
        <v>430</v>
      </c>
      <c r="N63" s="55" t="str">
        <f>B63</f>
        <v>INT</v>
      </c>
      <c r="O63" s="72">
        <f>IF(ISNUMBER(F63),ROUND(F63,0),"")</f>
        <v>1385</v>
      </c>
    </row>
    <row r="64" spans="1:15" s="47" customFormat="1" ht="3.95" customHeight="1" x14ac:dyDescent="0.25">
      <c r="A64" s="97"/>
      <c r="B64" s="97"/>
      <c r="C64" s="97"/>
      <c r="D64" s="83"/>
      <c r="E64" s="84"/>
      <c r="F64" s="85"/>
      <c r="G64" s="76"/>
    </row>
    <row r="65" spans="1:15" s="47" customFormat="1" ht="30" customHeight="1" x14ac:dyDescent="0.25">
      <c r="A65" s="59" t="s">
        <v>69</v>
      </c>
      <c r="B65" s="69" t="s">
        <v>22</v>
      </c>
      <c r="C65" s="69"/>
      <c r="D65" s="46" t="s">
        <v>70</v>
      </c>
      <c r="F65" s="70">
        <v>3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ORG</v>
      </c>
      <c r="M65" s="55" t="str">
        <f>RIGHT(A65,3)</f>
        <v>271</v>
      </c>
      <c r="N65" s="55" t="str">
        <f>B65</f>
        <v>INT</v>
      </c>
      <c r="O65" s="72">
        <f>IF(ISNUMBER(F65),ROUND(F65,0),"")</f>
        <v>3</v>
      </c>
    </row>
    <row r="66" spans="1:15" s="47" customFormat="1" ht="3.95" customHeight="1" x14ac:dyDescent="0.25">
      <c r="A66" s="59"/>
      <c r="B66" s="59"/>
      <c r="C66" s="59"/>
      <c r="D66" s="95"/>
      <c r="E66" s="48"/>
      <c r="F66" s="49"/>
      <c r="G66" s="76"/>
    </row>
    <row r="67" spans="1:15" s="47" customFormat="1" ht="30" customHeight="1" x14ac:dyDescent="0.25">
      <c r="A67" s="59" t="s">
        <v>71</v>
      </c>
      <c r="B67" s="69" t="s">
        <v>22</v>
      </c>
      <c r="C67" s="69"/>
      <c r="D67" s="46" t="s">
        <v>72</v>
      </c>
      <c r="F67" s="70">
        <v>600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ORG</v>
      </c>
      <c r="M67" s="55" t="str">
        <f>RIGHT(A67,3)</f>
        <v>272</v>
      </c>
      <c r="N67" s="55" t="str">
        <f>B67</f>
        <v>INT</v>
      </c>
      <c r="O67" s="72">
        <f>IF(ISNUMBER(F67),ROUND(F67,0),"")</f>
        <v>600</v>
      </c>
    </row>
    <row r="68" spans="1:15" s="47" customFormat="1" ht="3.95" customHeight="1" x14ac:dyDescent="0.25">
      <c r="A68" s="68"/>
      <c r="B68" s="68"/>
      <c r="C68" s="68"/>
      <c r="D68" s="88"/>
      <c r="E68" s="48"/>
      <c r="F68" s="49"/>
      <c r="G68" s="76"/>
    </row>
    <row r="69" spans="1:15" s="47" customFormat="1" ht="30" customHeight="1" x14ac:dyDescent="0.25">
      <c r="A69" s="42" t="s">
        <v>73</v>
      </c>
      <c r="B69" s="42"/>
      <c r="C69" s="42"/>
      <c r="D69" s="43" t="s">
        <v>74</v>
      </c>
      <c r="E69" s="44"/>
      <c r="F69" s="45"/>
      <c r="G69" s="76"/>
    </row>
    <row r="70" spans="1:15" s="47" customFormat="1" ht="3.95" customHeight="1" x14ac:dyDescent="0.25">
      <c r="A70" s="48"/>
      <c r="B70" s="48"/>
      <c r="C70" s="48"/>
      <c r="D70" s="48"/>
      <c r="E70" s="48"/>
      <c r="F70" s="49"/>
      <c r="G70" s="76"/>
    </row>
    <row r="71" spans="1:15" s="102" customFormat="1" ht="30" customHeight="1" x14ac:dyDescent="0.25">
      <c r="A71" s="68" t="s">
        <v>75</v>
      </c>
      <c r="B71" s="69" t="s">
        <v>22</v>
      </c>
      <c r="C71" s="69"/>
      <c r="D71" s="89" t="s">
        <v>76</v>
      </c>
      <c r="F71" s="70">
        <v>2416324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137</v>
      </c>
      <c r="N71" s="55" t="str">
        <f>B71</f>
        <v>INT</v>
      </c>
      <c r="O71" s="72">
        <f>IF(ISNUMBER(F71),ROUND(F71,0),"")</f>
        <v>2416324</v>
      </c>
    </row>
    <row r="72" spans="1:15" s="102" customFormat="1" ht="3.95" customHeight="1" x14ac:dyDescent="0.25">
      <c r="A72" s="68"/>
      <c r="B72" s="68"/>
      <c r="C72" s="68"/>
      <c r="D72" s="88"/>
      <c r="E72" s="88"/>
      <c r="F72" s="103"/>
      <c r="G72" s="104"/>
    </row>
    <row r="73" spans="1:15" s="102" customFormat="1" ht="30" customHeight="1" x14ac:dyDescent="0.25">
      <c r="A73" s="68" t="s">
        <v>77</v>
      </c>
      <c r="B73" s="69" t="s">
        <v>22</v>
      </c>
      <c r="C73" s="69"/>
      <c r="D73" s="89" t="s">
        <v>78</v>
      </c>
      <c r="F73" s="70">
        <v>2366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115</v>
      </c>
      <c r="N73" s="55" t="str">
        <f>B73</f>
        <v>INT</v>
      </c>
      <c r="O73" s="72">
        <f>IF(ISNUMBER(F73),ROUND(F73,0),"")</f>
        <v>2366</v>
      </c>
    </row>
    <row r="74" spans="1:15" s="102" customFormat="1" ht="3.95" customHeight="1" x14ac:dyDescent="0.25">
      <c r="A74" s="68"/>
      <c r="B74" s="68"/>
      <c r="C74" s="68"/>
      <c r="D74" s="88"/>
      <c r="E74" s="88"/>
      <c r="F74" s="103"/>
      <c r="G74" s="104"/>
    </row>
    <row r="75" spans="1:15" s="102" customFormat="1" ht="30" customHeight="1" x14ac:dyDescent="0.25">
      <c r="A75" s="68" t="s">
        <v>79</v>
      </c>
      <c r="B75" s="69" t="s">
        <v>80</v>
      </c>
      <c r="C75" s="69"/>
      <c r="D75" s="89" t="s">
        <v>81</v>
      </c>
      <c r="F75" s="105" t="s">
        <v>82</v>
      </c>
      <c r="G75" s="71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159</v>
      </c>
      <c r="N75" s="55" t="str">
        <f>B75</f>
        <v>FLAG</v>
      </c>
      <c r="O75" s="72" t="str">
        <f>IF(AND(LEN(F75)=1,OR(UPPER(F75)="N",UPPER(F75)="S")),UPPER(F75),"")</f>
        <v>S</v>
      </c>
    </row>
    <row r="76" spans="1:15" s="102" customFormat="1" ht="3.95" customHeight="1" x14ac:dyDescent="0.25">
      <c r="A76" s="68"/>
      <c r="B76" s="68"/>
      <c r="C76" s="68"/>
      <c r="D76" s="88"/>
      <c r="E76" s="88"/>
      <c r="F76" s="103"/>
      <c r="G76" s="104"/>
    </row>
    <row r="77" spans="1:15" s="102" customFormat="1" ht="30" customHeight="1" x14ac:dyDescent="0.25">
      <c r="A77" s="68" t="s">
        <v>83</v>
      </c>
      <c r="B77" s="69" t="s">
        <v>80</v>
      </c>
      <c r="C77" s="69"/>
      <c r="D77" s="89" t="s">
        <v>84</v>
      </c>
      <c r="F77" s="105" t="s">
        <v>82</v>
      </c>
      <c r="G77" s="71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273</v>
      </c>
      <c r="N77" s="55" t="str">
        <f>B77</f>
        <v>FLAG</v>
      </c>
      <c r="O77" s="72" t="str">
        <f>IF(AND(LEN(F77)=1,OR(UPPER(F77)="N",UPPER(F77)="S")),UPPER(F77),"")</f>
        <v>S</v>
      </c>
    </row>
    <row r="78" spans="1:15" s="102" customFormat="1" ht="3.95" customHeight="1" x14ac:dyDescent="0.25">
      <c r="A78" s="68"/>
      <c r="B78" s="68"/>
      <c r="C78" s="68"/>
      <c r="D78" s="88"/>
      <c r="E78" s="88"/>
      <c r="F78" s="103"/>
      <c r="G78" s="104"/>
    </row>
    <row r="79" spans="1:15" s="102" customFormat="1" ht="30" customHeight="1" x14ac:dyDescent="0.25">
      <c r="A79" s="68" t="s">
        <v>85</v>
      </c>
      <c r="B79" s="69" t="s">
        <v>80</v>
      </c>
      <c r="C79" s="69"/>
      <c r="D79" s="89" t="s">
        <v>86</v>
      </c>
      <c r="F79" s="105" t="s">
        <v>82</v>
      </c>
      <c r="G79" s="71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274</v>
      </c>
      <c r="N79" s="55" t="str">
        <f>B79</f>
        <v>FLAG</v>
      </c>
      <c r="O79" s="72" t="str">
        <f>IF(AND(LEN(F79)=1,OR(UPPER(F79)="N",UPPER(F79)="S")),UPPER(F79),"")</f>
        <v>S</v>
      </c>
    </row>
    <row r="80" spans="1:15" s="102" customFormat="1" ht="3.95" customHeight="1" x14ac:dyDescent="0.25">
      <c r="A80" s="68"/>
      <c r="B80" s="68"/>
      <c r="C80" s="68"/>
      <c r="D80" s="88"/>
      <c r="E80" s="88"/>
      <c r="F80" s="103"/>
      <c r="G80" s="104"/>
    </row>
    <row r="81" spans="1:15" s="102" customFormat="1" ht="30" customHeight="1" x14ac:dyDescent="0.25">
      <c r="A81" s="68" t="s">
        <v>87</v>
      </c>
      <c r="B81" s="69" t="s">
        <v>80</v>
      </c>
      <c r="C81" s="69"/>
      <c r="D81" s="89" t="s">
        <v>88</v>
      </c>
      <c r="F81" s="105" t="s">
        <v>82</v>
      </c>
      <c r="G81" s="71" t="str">
        <f>IF(AND(ISBLANK(F81),C81="x",$O$9&gt;0),"Attenzione: domanda a risposta obbligatoria",IF(ISBLANK(F81),"",IF(AND(LEN(F81)=1,OR(UPPER(F81)="N",UPPER(F81)="S")),"",IF(ISBLANK(F81),"","  Errore ! Inserire S o N"))))</f>
        <v/>
      </c>
      <c r="H81" s="47"/>
      <c r="I81" s="47"/>
      <c r="J81" s="47"/>
      <c r="K81" s="47"/>
      <c r="L81" s="55" t="str">
        <f>LEFT(A81,3)</f>
        <v>PRD</v>
      </c>
      <c r="M81" s="55" t="str">
        <f>RIGHT(A81,3)</f>
        <v>275</v>
      </c>
      <c r="N81" s="55" t="str">
        <f>B81</f>
        <v>FLAG</v>
      </c>
      <c r="O81" s="72" t="str">
        <f>IF(AND(LEN(F81)=1,OR(UPPER(F81)="N",UPPER(F81)="S")),UPPER(F81),"")</f>
        <v>S</v>
      </c>
    </row>
    <row r="82" spans="1:15" s="102" customFormat="1" ht="3.95" customHeight="1" x14ac:dyDescent="0.25">
      <c r="A82" s="68"/>
      <c r="B82" s="68"/>
      <c r="C82" s="68"/>
      <c r="D82" s="88"/>
      <c r="E82" s="88"/>
      <c r="F82" s="103"/>
      <c r="G82" s="104"/>
    </row>
    <row r="83" spans="1:15" s="47" customFormat="1" ht="30" customHeight="1" x14ac:dyDescent="0.25">
      <c r="A83" s="42" t="s">
        <v>89</v>
      </c>
      <c r="B83" s="42"/>
      <c r="C83" s="42"/>
      <c r="D83" s="43" t="s">
        <v>90</v>
      </c>
      <c r="E83" s="44"/>
      <c r="F83" s="45"/>
      <c r="G83" s="46"/>
    </row>
    <row r="84" spans="1:15" s="47" customFormat="1" ht="3.95" customHeight="1" x14ac:dyDescent="0.25">
      <c r="A84" s="106"/>
      <c r="B84" s="106"/>
      <c r="C84" s="106"/>
      <c r="D84" s="48"/>
      <c r="E84" s="48"/>
      <c r="F84" s="49"/>
      <c r="G84" s="46"/>
    </row>
    <row r="85" spans="1:15" s="47" customFormat="1" x14ac:dyDescent="0.25">
      <c r="A85" s="68" t="s">
        <v>91</v>
      </c>
      <c r="B85" s="69" t="s">
        <v>92</v>
      </c>
      <c r="C85" s="69"/>
      <c r="D85" s="48" t="s">
        <v>93</v>
      </c>
      <c r="F85" s="49"/>
      <c r="G85" s="46"/>
      <c r="L85" s="55" t="str">
        <f>LEFT(A85,3)</f>
        <v>INF</v>
      </c>
      <c r="M85" s="55" t="str">
        <f>RIGHT(A85,3)</f>
        <v>209</v>
      </c>
      <c r="N85" s="55" t="str">
        <f>B85</f>
        <v>NOTE</v>
      </c>
      <c r="O85" s="47" t="str">
        <f>IF(ISBLANK(D86),"",LEFT(D86,1500))</f>
        <v/>
      </c>
    </row>
    <row r="86" spans="1:15" s="47" customFormat="1" ht="45" customHeight="1" x14ac:dyDescent="0.25">
      <c r="A86" s="107"/>
      <c r="B86" s="107"/>
      <c r="C86" s="107"/>
      <c r="D86" s="108"/>
      <c r="E86" s="109"/>
      <c r="F86" s="110"/>
      <c r="G86" s="111" t="str">
        <f>IF(LEN(D86)&gt;1500,"Attenzione, è stato superato il numero massimo di 1500 caratteri","")</f>
        <v/>
      </c>
    </row>
    <row r="87" spans="1:15" x14ac:dyDescent="0.2">
      <c r="A87" s="112"/>
      <c r="B87" s="112"/>
      <c r="C87" s="112"/>
      <c r="D87" s="113"/>
      <c r="E87" s="113"/>
      <c r="F87" s="114"/>
    </row>
    <row r="88" spans="1:15" x14ac:dyDescent="0.2">
      <c r="A88" s="68" t="s">
        <v>94</v>
      </c>
      <c r="B88" s="69" t="s">
        <v>92</v>
      </c>
      <c r="C88" s="69"/>
      <c r="D88" s="48" t="s">
        <v>95</v>
      </c>
      <c r="F88" s="49"/>
      <c r="G88" s="46"/>
      <c r="H88" s="47"/>
      <c r="I88" s="47"/>
      <c r="J88" s="47"/>
      <c r="K88" s="47"/>
      <c r="L88" s="55" t="str">
        <f>LEFT(A88,3)</f>
        <v>INF</v>
      </c>
      <c r="M88" s="55" t="str">
        <f>RIGHT(A88,3)</f>
        <v>127</v>
      </c>
      <c r="N88" s="55" t="str">
        <f>B88</f>
        <v>NOTE</v>
      </c>
      <c r="O88" s="47" t="str">
        <f>IF(ISBLANK(D89),"",LEFT(D89,1500))</f>
        <v/>
      </c>
    </row>
    <row r="89" spans="1:15" ht="45" customHeight="1" x14ac:dyDescent="0.2">
      <c r="A89" s="115"/>
      <c r="B89" s="115"/>
      <c r="C89" s="115"/>
      <c r="D89" s="108"/>
      <c r="E89" s="109"/>
      <c r="F89" s="110"/>
      <c r="G89" s="111" t="str">
        <f>IF(LEN(D89)&gt;1500,"Attenzione, è stato superato il numero massimo di 1500 caratteri","")</f>
        <v/>
      </c>
      <c r="L89" s="116" t="s">
        <v>96</v>
      </c>
    </row>
  </sheetData>
  <sheetCalcPr fullCalcOnLoad="1"/>
  <sheetProtection password="DEB4" sheet="1" objects="1" scenarios="1" selectLockedCells="1"/>
  <mergeCells count="5">
    <mergeCell ref="G2:G3"/>
    <mergeCell ref="G4:G5"/>
    <mergeCell ref="G6:G9"/>
    <mergeCell ref="D86:F86"/>
    <mergeCell ref="D89:F89"/>
  </mergeCells>
  <dataValidations count="4">
    <dataValidation type="textLength" allowBlank="1" showInputMessage="1" showErrorMessage="1" error="Inserire massimo 1500 caratteri" sqref="D89:F89 D86:F8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81 F75 F77 F79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73 F27 F23 F49 F43 F41 F39 F45 F47 F51:F53 F63 F55 F57 F59 F61 F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70"/>
  <sheetViews>
    <sheetView showGridLines="0" topLeftCell="A18" zoomScaleNormal="100" workbookViewId="0">
      <selection activeCell="F25" sqref="F25"/>
    </sheetView>
  </sheetViews>
  <sheetFormatPr defaultColWidth="10" defaultRowHeight="15.75" x14ac:dyDescent="0.25"/>
  <cols>
    <col min="1" max="1" width="7.7109375" style="117" customWidth="1"/>
    <col min="2" max="3" width="7.7109375" style="146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0" width="10" style="41" customWidth="1"/>
    <col min="11" max="11" width="10.5703125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4">
      <c r="A1" s="1" t="s">
        <v>0</v>
      </c>
      <c r="B1" s="119"/>
      <c r="C1" s="119"/>
      <c r="D1" s="2"/>
      <c r="E1" s="2"/>
      <c r="F1" s="3"/>
      <c r="G1" s="4" t="s">
        <v>1</v>
      </c>
      <c r="I1" s="6" t="s">
        <v>97</v>
      </c>
    </row>
    <row r="2" spans="1:15" s="5" customFormat="1" ht="41.45" customHeight="1" x14ac:dyDescent="0.35">
      <c r="A2" s="7" t="s">
        <v>3</v>
      </c>
      <c r="B2" s="120"/>
      <c r="C2" s="120"/>
      <c r="D2" s="8"/>
      <c r="E2" s="9"/>
      <c r="F2" s="10"/>
      <c r="G2" s="11" t="str">
        <f>IF(AND(ISBLANK($F$23),SUM('[1]t15(2)'!$W$1:$W$65536)+SUM('[1]t15(2)'!$R$1:$R$65536)&gt;0),"Attenzione: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21"/>
      <c r="C3" s="121"/>
      <c r="D3" s="14"/>
      <c r="E3" s="15"/>
      <c r="F3" s="16"/>
      <c r="G3" s="17"/>
    </row>
    <row r="4" spans="1:15" s="5" customFormat="1" ht="16.5" customHeight="1" x14ac:dyDescent="0.25">
      <c r="A4" s="19"/>
      <c r="B4" s="122"/>
      <c r="C4" s="122"/>
      <c r="D4" s="20"/>
      <c r="E4" s="20"/>
      <c r="F4" s="20"/>
      <c r="G4" s="21" t="s">
        <v>4</v>
      </c>
    </row>
    <row r="5" spans="1:15" s="27" customFormat="1" ht="20.25" customHeight="1" thickBot="1" x14ac:dyDescent="0.3">
      <c r="A5" s="22" t="s">
        <v>5</v>
      </c>
      <c r="B5" s="123"/>
      <c r="C5" s="123"/>
      <c r="D5" s="23"/>
      <c r="E5" s="24"/>
      <c r="F5" s="24"/>
      <c r="G5" s="25"/>
    </row>
    <row r="6" spans="1:15" s="5" customFormat="1" ht="20.25" customHeight="1" x14ac:dyDescent="0.25">
      <c r="B6" s="124"/>
      <c r="C6" s="124"/>
      <c r="D6" s="125" t="s">
        <v>98</v>
      </c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126"/>
      <c r="C7" s="126"/>
      <c r="D7" s="29"/>
      <c r="E7" s="29"/>
      <c r="F7" s="30"/>
      <c r="G7" s="127"/>
    </row>
    <row r="8" spans="1:15" s="27" customFormat="1" ht="30.75" customHeight="1" x14ac:dyDescent="0.25">
      <c r="A8" s="32"/>
      <c r="B8" s="128"/>
      <c r="C8" s="128"/>
      <c r="D8" s="33" t="s">
        <v>99</v>
      </c>
      <c r="G8" s="127"/>
      <c r="O8" s="34" t="s">
        <v>7</v>
      </c>
    </row>
    <row r="9" spans="1:15" s="27" customFormat="1" ht="30.75" customHeight="1" thickBot="1" x14ac:dyDescent="0.3">
      <c r="A9" s="32"/>
      <c r="B9" s="128"/>
      <c r="C9" s="128"/>
      <c r="D9" s="29"/>
      <c r="E9" s="29"/>
      <c r="F9" s="35"/>
      <c r="G9" s="129"/>
      <c r="O9" s="36">
        <f>(COUNTIF(F:F,"&lt;&gt;"&amp;"")+COUNTIF(D67,"&lt;&gt;"&amp;"")+COUNTIF(D70,"&lt;&gt;"&amp;""))</f>
        <v>16</v>
      </c>
    </row>
    <row r="10" spans="1:15" ht="3.95" customHeight="1" x14ac:dyDescent="0.25">
      <c r="A10" s="37"/>
      <c r="B10" s="99"/>
      <c r="C10" s="99"/>
      <c r="D10" s="38"/>
      <c r="E10" s="37"/>
      <c r="F10" s="39"/>
    </row>
    <row r="11" spans="1:15" s="47" customFormat="1" ht="30" customHeight="1" x14ac:dyDescent="0.25">
      <c r="A11" s="42" t="s">
        <v>8</v>
      </c>
      <c r="B11" s="42"/>
      <c r="C11" s="42"/>
      <c r="D11" s="43" t="s">
        <v>9</v>
      </c>
      <c r="E11" s="44"/>
      <c r="F11" s="45"/>
      <c r="G11" s="131"/>
      <c r="L11" s="34" t="s">
        <v>10</v>
      </c>
      <c r="M11" s="34" t="s">
        <v>11</v>
      </c>
      <c r="N11" s="34" t="s">
        <v>12</v>
      </c>
      <c r="O11" s="34" t="s">
        <v>13</v>
      </c>
    </row>
    <row r="12" spans="1:15" s="47" customFormat="1" ht="3.95" customHeight="1" x14ac:dyDescent="0.25">
      <c r="A12" s="48"/>
      <c r="B12" s="132"/>
      <c r="C12" s="132"/>
      <c r="D12" s="48"/>
      <c r="E12" s="48"/>
      <c r="F12" s="49"/>
      <c r="G12" s="131"/>
    </row>
    <row r="13" spans="1:15" s="47" customFormat="1" ht="30" customHeight="1" x14ac:dyDescent="0.25">
      <c r="A13" s="50" t="s">
        <v>14</v>
      </c>
      <c r="B13" s="51" t="s">
        <v>15</v>
      </c>
      <c r="C13" s="51"/>
      <c r="D13" s="52" t="s">
        <v>16</v>
      </c>
      <c r="F13" s="53">
        <v>44711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47" t="str">
        <f ca="1">IF(AND(F13&gt;=DATE(2020,1,1),F13&lt;=TODAY()),"'"&amp;DAY(F13)&amp;"/"&amp;MONTH(F13)&amp;"/"&amp;YEAR(F13),"")</f>
        <v>'30/5/2022</v>
      </c>
    </row>
    <row r="14" spans="1:15" s="47" customFormat="1" ht="3.95" customHeight="1" x14ac:dyDescent="0.25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25">
      <c r="A15" s="50" t="s">
        <v>17</v>
      </c>
      <c r="B15" s="51" t="s">
        <v>15</v>
      </c>
      <c r="C15" s="51"/>
      <c r="D15" s="52" t="s">
        <v>18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47" t="str">
        <f ca="1">IF(AND(F15&gt;=DATE(2020,1,1),F15&lt;=TODAY()),"'"&amp;DAY(F15)&amp;"/"&amp;MONTH(F15)&amp;"/"&amp;YEAR(F15),"")</f>
        <v/>
      </c>
    </row>
    <row r="16" spans="1:15" s="47" customFormat="1" ht="3.95" customHeight="1" x14ac:dyDescent="0.25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25">
      <c r="A17" s="50" t="s">
        <v>19</v>
      </c>
      <c r="B17" s="51" t="s">
        <v>15</v>
      </c>
      <c r="C17" s="51"/>
      <c r="D17" s="52" t="s">
        <v>20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47" t="str">
        <f ca="1">IF(AND(F17&gt;=DATE(2020,1,1),F17&lt;=TODAY()),"'"&amp;DAY(F17)&amp;"/"&amp;MONTH(F17)&amp;"/"&amp;YEAR(F17),"")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21</v>
      </c>
      <c r="B19" s="69" t="s">
        <v>22</v>
      </c>
      <c r="C19" s="69" t="s">
        <v>23</v>
      </c>
      <c r="D19" s="52" t="s">
        <v>24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3.95" customHeight="1" x14ac:dyDescent="0.25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25">
      <c r="A21" s="42" t="s">
        <v>25</v>
      </c>
      <c r="B21" s="42"/>
      <c r="C21" s="42"/>
      <c r="D21" s="43" t="s">
        <v>26</v>
      </c>
      <c r="E21" s="44"/>
      <c r="F21" s="45"/>
      <c r="G21" s="75"/>
    </row>
    <row r="22" spans="1:15" s="47" customFormat="1" ht="3.95" customHeight="1" x14ac:dyDescent="0.25">
      <c r="A22" s="48"/>
      <c r="B22" s="132"/>
      <c r="C22" s="132"/>
      <c r="D22" s="48"/>
      <c r="E22" s="48"/>
      <c r="F22" s="49"/>
      <c r="G22" s="67"/>
    </row>
    <row r="23" spans="1:15" s="80" customFormat="1" ht="30" customHeight="1" x14ac:dyDescent="0.25">
      <c r="A23" s="77" t="s">
        <v>27</v>
      </c>
      <c r="B23" s="78" t="s">
        <v>22</v>
      </c>
      <c r="C23" s="78" t="s">
        <v>23</v>
      </c>
      <c r="D23" s="79" t="s">
        <v>28</v>
      </c>
      <c r="F23" s="81">
        <v>515094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34">
        <f>IF(ISNUMBER(F23),ROUND(F23,0),"")</f>
        <v>515094</v>
      </c>
    </row>
    <row r="24" spans="1:15" s="80" customFormat="1" ht="6" customHeight="1" x14ac:dyDescent="0.25">
      <c r="A24" s="77"/>
      <c r="B24" s="78"/>
      <c r="C24" s="78"/>
      <c r="D24" s="79"/>
      <c r="F24" s="135"/>
      <c r="G24" s="133"/>
      <c r="L24" s="134" t="str">
        <f>LEFT(A24,3)</f>
        <v/>
      </c>
      <c r="M24" s="134" t="str">
        <f>RIGHT(A24,3)</f>
        <v/>
      </c>
      <c r="N24" s="134"/>
      <c r="O24" s="134" t="str">
        <f>IF(ISNUMBER(F24),ROUND(F24,0),"")</f>
        <v/>
      </c>
    </row>
    <row r="25" spans="1:15" s="47" customFormat="1" ht="36.6" customHeight="1" x14ac:dyDescent="0.25">
      <c r="A25" s="77" t="s">
        <v>29</v>
      </c>
      <c r="B25" s="78" t="s">
        <v>22</v>
      </c>
      <c r="C25" s="78"/>
      <c r="D25" s="79" t="s">
        <v>30</v>
      </c>
      <c r="E25" s="86"/>
      <c r="F25" s="87"/>
      <c r="G25" s="67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34" t="str">
        <f>LEFT(A25,3)</f>
        <v>LEG</v>
      </c>
      <c r="M25" s="134" t="str">
        <f>RIGHT(A25,3)</f>
        <v>425</v>
      </c>
      <c r="N25" s="134" t="str">
        <f>B25</f>
        <v>INT</v>
      </c>
      <c r="O25" s="134" t="str">
        <f>IF(ISNUMBER(F25),ROUND(F25,0),"")</f>
        <v/>
      </c>
    </row>
    <row r="26" spans="1:15" s="47" customFormat="1" ht="3.95" customHeight="1" x14ac:dyDescent="0.25">
      <c r="A26" s="68"/>
      <c r="B26" s="68"/>
      <c r="C26" s="68"/>
      <c r="D26" s="88"/>
      <c r="E26" s="48"/>
      <c r="F26" s="49"/>
      <c r="G26" s="67"/>
      <c r="L26" s="134" t="str">
        <f>LEFT(A26,3)</f>
        <v/>
      </c>
      <c r="M26" s="134" t="str">
        <f>RIGHT(A26,3)</f>
        <v/>
      </c>
      <c r="N26" s="134"/>
      <c r="O26" s="134" t="str">
        <f>IF(ISNUMBER(F26),ROUND(F26,0),"")</f>
        <v/>
      </c>
    </row>
    <row r="27" spans="1:15" s="47" customFormat="1" ht="30" customHeight="1" x14ac:dyDescent="0.25">
      <c r="A27" s="50" t="s">
        <v>31</v>
      </c>
      <c r="B27" s="69" t="s">
        <v>22</v>
      </c>
      <c r="C27" s="69"/>
      <c r="D27" s="89" t="s">
        <v>100</v>
      </c>
      <c r="F27" s="70">
        <v>17043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17043</v>
      </c>
    </row>
    <row r="28" spans="1:15" s="47" customFormat="1" ht="3.95" customHeight="1" x14ac:dyDescent="0.25">
      <c r="A28" s="68"/>
      <c r="B28" s="69"/>
      <c r="C28" s="69"/>
      <c r="D28" s="88"/>
      <c r="E28" s="48"/>
      <c r="F28" s="49"/>
      <c r="G28" s="67"/>
    </row>
    <row r="29" spans="1:15" s="47" customFormat="1" ht="30" customHeight="1" x14ac:dyDescent="0.25">
      <c r="A29" s="68" t="s">
        <v>33</v>
      </c>
      <c r="B29" s="69" t="s">
        <v>22</v>
      </c>
      <c r="C29" s="69"/>
      <c r="D29" s="89" t="s">
        <v>34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3.95" customHeight="1" x14ac:dyDescent="0.25">
      <c r="A30" s="73"/>
      <c r="B30" s="74"/>
      <c r="C30" s="74"/>
      <c r="D30" s="48"/>
      <c r="E30" s="48"/>
      <c r="F30" s="49"/>
      <c r="G30" s="67"/>
    </row>
    <row r="31" spans="1:15" s="47" customFormat="1" ht="30" customHeight="1" x14ac:dyDescent="0.25">
      <c r="A31" s="42" t="s">
        <v>35</v>
      </c>
      <c r="B31" s="42"/>
      <c r="C31" s="42"/>
      <c r="D31" s="43" t="s">
        <v>36</v>
      </c>
      <c r="E31" s="44"/>
      <c r="F31" s="45"/>
      <c r="G31" s="67"/>
    </row>
    <row r="32" spans="1:15" s="47" customFormat="1" ht="3.95" customHeight="1" x14ac:dyDescent="0.25">
      <c r="A32" s="68"/>
      <c r="B32" s="69"/>
      <c r="C32" s="69"/>
      <c r="D32" s="48"/>
      <c r="E32" s="48"/>
      <c r="F32" s="49"/>
      <c r="G32" s="67"/>
    </row>
    <row r="33" spans="1:15" s="47" customFormat="1" ht="30" customHeight="1" x14ac:dyDescent="0.25">
      <c r="A33" s="59" t="s">
        <v>101</v>
      </c>
      <c r="B33" s="69" t="s">
        <v>22</v>
      </c>
      <c r="C33" s="69"/>
      <c r="D33" s="46" t="s">
        <v>102</v>
      </c>
      <c r="F33" s="136">
        <f>'[1]1G'!AD80+'[1]1G'!AD81+'[1]1G'!AD83+'[1]1G'!AD84</f>
        <v>7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138</v>
      </c>
      <c r="N33" s="55" t="str">
        <f>B33</f>
        <v>INT</v>
      </c>
      <c r="O33" s="72">
        <f>IF(ISNUMBER(F33),ROUND(F33,0),"")</f>
        <v>7</v>
      </c>
    </row>
    <row r="34" spans="1:15" s="47" customFormat="1" ht="3.95" customHeight="1" x14ac:dyDescent="0.25">
      <c r="A34" s="94"/>
      <c r="B34" s="137"/>
      <c r="C34" s="137"/>
      <c r="D34" s="48"/>
      <c r="E34" s="48"/>
      <c r="F34" s="49"/>
      <c r="G34" s="67"/>
    </row>
    <row r="35" spans="1:15" s="47" customFormat="1" ht="30" customHeight="1" x14ac:dyDescent="0.25">
      <c r="A35" s="59" t="s">
        <v>39</v>
      </c>
      <c r="B35" s="69" t="s">
        <v>22</v>
      </c>
      <c r="C35" s="69"/>
      <c r="D35" s="46" t="s">
        <v>40</v>
      </c>
      <c r="F35" s="70">
        <v>11518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11518</v>
      </c>
    </row>
    <row r="36" spans="1:15" s="47" customFormat="1" ht="3.95" customHeight="1" x14ac:dyDescent="0.25">
      <c r="A36" s="59"/>
      <c r="B36" s="60"/>
      <c r="C36" s="60"/>
      <c r="D36" s="95"/>
      <c r="E36" s="48"/>
      <c r="F36" s="49"/>
      <c r="G36" s="67"/>
    </row>
    <row r="37" spans="1:15" s="47" customFormat="1" ht="30" customHeight="1" x14ac:dyDescent="0.25">
      <c r="A37" s="59" t="s">
        <v>103</v>
      </c>
      <c r="B37" s="69" t="s">
        <v>22</v>
      </c>
      <c r="C37" s="69"/>
      <c r="D37" s="46" t="s">
        <v>104</v>
      </c>
      <c r="F37" s="136">
        <f>'[1]1G'!AD86+'[1]1G'!AD87</f>
        <v>1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132</v>
      </c>
      <c r="N37" s="55" t="str">
        <f>B37</f>
        <v>INT</v>
      </c>
      <c r="O37" s="72">
        <f>IF(ISNUMBER(F37),ROUND(F37,0),"")</f>
        <v>1</v>
      </c>
    </row>
    <row r="38" spans="1:15" s="47" customFormat="1" ht="3.95" customHeight="1" x14ac:dyDescent="0.25">
      <c r="A38" s="94"/>
      <c r="B38" s="137"/>
      <c r="C38" s="137"/>
      <c r="D38" s="48"/>
      <c r="E38" s="48"/>
      <c r="F38" s="49"/>
      <c r="G38" s="67"/>
    </row>
    <row r="39" spans="1:15" s="47" customFormat="1" ht="30" customHeight="1" x14ac:dyDescent="0.25">
      <c r="A39" s="59" t="s">
        <v>105</v>
      </c>
      <c r="B39" s="69" t="s">
        <v>22</v>
      </c>
      <c r="C39" s="69"/>
      <c r="D39" s="46" t="s">
        <v>106</v>
      </c>
      <c r="F39" s="70">
        <v>5728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143</v>
      </c>
      <c r="N39" s="55" t="str">
        <f>B39</f>
        <v>INT</v>
      </c>
      <c r="O39" s="72">
        <f>IF(ISNUMBER(F39),ROUND(F39,0),"")</f>
        <v>5728</v>
      </c>
    </row>
    <row r="40" spans="1:15" s="47" customFormat="1" ht="3.95" customHeight="1" x14ac:dyDescent="0.25">
      <c r="A40" s="59"/>
      <c r="B40" s="60"/>
      <c r="C40" s="60"/>
      <c r="D40" s="88"/>
      <c r="E40" s="48"/>
      <c r="F40" s="49"/>
      <c r="G40" s="67"/>
    </row>
    <row r="41" spans="1:15" s="47" customFormat="1" ht="30" customHeight="1" x14ac:dyDescent="0.25">
      <c r="A41" s="59" t="s">
        <v>107</v>
      </c>
      <c r="B41" s="69" t="s">
        <v>22</v>
      </c>
      <c r="C41" s="69"/>
      <c r="D41" s="46" t="s">
        <v>108</v>
      </c>
      <c r="F41" s="136">
        <f>'[1]1G'!AD89+'[1]1G'!AD90</f>
        <v>5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202</v>
      </c>
      <c r="N41" s="55" t="str">
        <f>B41</f>
        <v>INT</v>
      </c>
      <c r="O41" s="72">
        <f>IF(ISNUMBER(F41),ROUND(F41,0),"")</f>
        <v>5</v>
      </c>
    </row>
    <row r="42" spans="1:15" s="47" customFormat="1" ht="3.95" customHeight="1" x14ac:dyDescent="0.25">
      <c r="A42" s="59"/>
      <c r="B42" s="60"/>
      <c r="C42" s="60"/>
      <c r="D42" s="48"/>
      <c r="E42" s="48"/>
      <c r="F42" s="49"/>
      <c r="G42" s="67"/>
    </row>
    <row r="43" spans="1:15" s="47" customFormat="1" ht="30" customHeight="1" x14ac:dyDescent="0.25">
      <c r="A43" s="59" t="s">
        <v>109</v>
      </c>
      <c r="B43" s="69" t="s">
        <v>22</v>
      </c>
      <c r="C43" s="69"/>
      <c r="D43" s="46" t="s">
        <v>110</v>
      </c>
      <c r="F43" s="70">
        <v>3086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130</v>
      </c>
      <c r="N43" s="55" t="str">
        <f>B43</f>
        <v>INT</v>
      </c>
      <c r="O43" s="72">
        <f>IF(ISNUMBER(F43),ROUND(F43,0),"")</f>
        <v>3086</v>
      </c>
    </row>
    <row r="44" spans="1:15" s="47" customFormat="1" ht="3.95" customHeight="1" x14ac:dyDescent="0.25">
      <c r="A44" s="59"/>
      <c r="B44" s="60"/>
      <c r="C44" s="60"/>
      <c r="D44" s="88"/>
      <c r="E44" s="48"/>
      <c r="F44" s="49"/>
      <c r="G44" s="67"/>
    </row>
    <row r="45" spans="1:15" s="47" customFormat="1" ht="3.95" customHeight="1" x14ac:dyDescent="0.25">
      <c r="A45" s="138"/>
      <c r="B45" s="139"/>
      <c r="C45" s="139"/>
      <c r="D45" s="95"/>
      <c r="E45" s="48"/>
      <c r="F45" s="49"/>
      <c r="G45" s="67"/>
    </row>
    <row r="46" spans="1:15" s="47" customFormat="1" ht="30" customHeight="1" x14ac:dyDescent="0.25">
      <c r="A46" s="59" t="s">
        <v>69</v>
      </c>
      <c r="B46" s="69" t="s">
        <v>22</v>
      </c>
      <c r="C46" s="69"/>
      <c r="D46" s="46" t="s">
        <v>70</v>
      </c>
      <c r="F46" s="70"/>
      <c r="G46" s="71" t="str">
        <f>IF(AND(ISBLANK(F46),C46="x",$O$9&gt;0),"Attenzione: domanda a risposta obbligatoria",IF(ISBLANK(F46),"",IF(ISNUMBER(F46),IF(F46-INT(F46)=0,"","  Errore ! Inserire un numero intero senza decimali"),"  Errore ! Inserire un numero intero senza decimali")))</f>
        <v/>
      </c>
      <c r="L46" s="55" t="str">
        <f>LEFT(A46,3)</f>
        <v>ORG</v>
      </c>
      <c r="M46" s="55" t="str">
        <f>RIGHT(A46,3)</f>
        <v>271</v>
      </c>
      <c r="N46" s="55" t="str">
        <f>B46</f>
        <v>INT</v>
      </c>
      <c r="O46" s="72" t="str">
        <f>IF(ISNUMBER(F46),ROUND(F46,0),"")</f>
        <v/>
      </c>
    </row>
    <row r="47" spans="1:15" s="47" customFormat="1" ht="3.95" customHeight="1" x14ac:dyDescent="0.25">
      <c r="A47" s="59"/>
      <c r="B47" s="60"/>
      <c r="C47" s="60"/>
      <c r="D47" s="95"/>
      <c r="E47" s="48"/>
      <c r="F47" s="49"/>
      <c r="G47" s="67"/>
    </row>
    <row r="48" spans="1:15" s="47" customFormat="1" ht="30" customHeight="1" x14ac:dyDescent="0.25">
      <c r="A48" s="59" t="s">
        <v>71</v>
      </c>
      <c r="B48" s="69" t="s">
        <v>22</v>
      </c>
      <c r="C48" s="69"/>
      <c r="D48" s="46" t="s">
        <v>72</v>
      </c>
      <c r="F48" s="70"/>
      <c r="G48" s="71" t="str">
        <f>IF(AND(ISBLANK(F48),C48="x",$O$9&gt;0),"Attenzione: domanda a risposta obbligatoria",IF(ISBLANK(F48),"",IF(ISNUMBER(F48),IF(F48-INT(F48)=0,"","  Errore ! Inserire un numero intero senza decimali"),"  Errore ! Inserire un numero intero senza decimali")))</f>
        <v/>
      </c>
      <c r="L48" s="55" t="str">
        <f>LEFT(A48,3)</f>
        <v>ORG</v>
      </c>
      <c r="M48" s="55" t="str">
        <f>RIGHT(A48,3)</f>
        <v>272</v>
      </c>
      <c r="N48" s="55" t="str">
        <f>B48</f>
        <v>INT</v>
      </c>
      <c r="O48" s="72" t="str">
        <f>IF(ISNUMBER(F48),ROUND(F48,0),"")</f>
        <v/>
      </c>
    </row>
    <row r="49" spans="1:15" s="47" customFormat="1" ht="3.95" customHeight="1" x14ac:dyDescent="0.25">
      <c r="A49" s="68"/>
      <c r="B49" s="69"/>
      <c r="C49" s="69"/>
      <c r="D49" s="88"/>
      <c r="E49" s="48"/>
      <c r="F49" s="49"/>
      <c r="G49" s="67"/>
    </row>
    <row r="50" spans="1:15" s="47" customFormat="1" ht="30" customHeight="1" x14ac:dyDescent="0.25">
      <c r="A50" s="42" t="s">
        <v>73</v>
      </c>
      <c r="B50" s="42"/>
      <c r="C50" s="42"/>
      <c r="D50" s="43" t="s">
        <v>74</v>
      </c>
      <c r="E50" s="44"/>
      <c r="F50" s="45"/>
      <c r="G50" s="67"/>
    </row>
    <row r="51" spans="1:15" s="47" customFormat="1" ht="3.95" customHeight="1" x14ac:dyDescent="0.25">
      <c r="A51" s="48"/>
      <c r="B51" s="132"/>
      <c r="C51" s="132"/>
      <c r="D51" s="48"/>
      <c r="E51" s="48"/>
      <c r="F51" s="49"/>
      <c r="G51" s="67"/>
    </row>
    <row r="52" spans="1:15" s="102" customFormat="1" ht="30" customHeight="1" x14ac:dyDescent="0.25">
      <c r="A52" s="68" t="s">
        <v>75</v>
      </c>
      <c r="B52" s="69" t="s">
        <v>22</v>
      </c>
      <c r="C52" s="69"/>
      <c r="D52" s="89" t="s">
        <v>76</v>
      </c>
      <c r="F52" s="70">
        <v>201062</v>
      </c>
      <c r="G52" s="71" t="str">
        <f>IF(AND(ISBLANK(F52),C52="x",$O$9&gt;0),"Attenzione: domanda a risposta obbligatoria",IF(ISBLANK(F52),"",IF(ISNUMBER(F52),IF(F52-INT(F52)=0,"","  Errore ! Inserire un numero intero senza decimali"),"  Errore ! Inserire un numero intero senza decimali")))</f>
        <v/>
      </c>
      <c r="H52" s="47"/>
      <c r="I52" s="47"/>
      <c r="J52" s="47"/>
      <c r="K52" s="47"/>
      <c r="L52" s="55" t="str">
        <f>LEFT(A52,3)</f>
        <v>PRD</v>
      </c>
      <c r="M52" s="55" t="str">
        <f>RIGHT(A52,3)</f>
        <v>137</v>
      </c>
      <c r="N52" s="55" t="str">
        <f>B52</f>
        <v>INT</v>
      </c>
      <c r="O52" s="72">
        <f>IF(ISNUMBER(F52),ROUND(F52,0),"")</f>
        <v>201062</v>
      </c>
    </row>
    <row r="53" spans="1:15" s="102" customFormat="1" ht="3.95" customHeight="1" x14ac:dyDescent="0.25">
      <c r="A53" s="68"/>
      <c r="B53" s="69"/>
      <c r="C53" s="69"/>
      <c r="D53" s="88"/>
      <c r="E53" s="88"/>
      <c r="F53" s="103"/>
      <c r="G53" s="140"/>
    </row>
    <row r="54" spans="1:15" s="102" customFormat="1" ht="30" customHeight="1" x14ac:dyDescent="0.25">
      <c r="A54" s="68" t="s">
        <v>77</v>
      </c>
      <c r="B54" s="69" t="s">
        <v>22</v>
      </c>
      <c r="C54" s="69"/>
      <c r="D54" s="89" t="s">
        <v>78</v>
      </c>
      <c r="F54" s="70">
        <v>1230</v>
      </c>
      <c r="G54" s="71" t="str">
        <f>IF(AND(ISBLANK(F54),C54="x",$O$9&gt;0),"Attenzione: domanda a risposta obbligatoria",IF(ISBLANK(F54),"",IF(ISNUMBER(F54),IF(F54-INT(F54)=0,"","  Errore ! Inserire un numero intero senza decimali"),"  Errore ! Inserire un numero intero senza decimali")))</f>
        <v/>
      </c>
      <c r="H54" s="47"/>
      <c r="I54" s="47"/>
      <c r="J54" s="47"/>
      <c r="K54" s="47"/>
      <c r="L54" s="55" t="str">
        <f>LEFT(A54,3)</f>
        <v>PRD</v>
      </c>
      <c r="M54" s="55" t="str">
        <f>RIGHT(A54,3)</f>
        <v>115</v>
      </c>
      <c r="N54" s="55" t="str">
        <f>B54</f>
        <v>INT</v>
      </c>
      <c r="O54" s="72">
        <f>IF(ISNUMBER(F54),ROUND(F54,0),"")</f>
        <v>1230</v>
      </c>
    </row>
    <row r="55" spans="1:15" s="102" customFormat="1" ht="3.95" customHeight="1" x14ac:dyDescent="0.25">
      <c r="A55" s="68"/>
      <c r="B55" s="69"/>
      <c r="C55" s="69"/>
      <c r="D55" s="88"/>
      <c r="E55" s="88"/>
      <c r="F55" s="103"/>
      <c r="G55" s="140"/>
    </row>
    <row r="56" spans="1:15" s="102" customFormat="1" ht="30" customHeight="1" x14ac:dyDescent="0.25">
      <c r="A56" s="68" t="s">
        <v>79</v>
      </c>
      <c r="B56" s="69" t="s">
        <v>80</v>
      </c>
      <c r="C56" s="69"/>
      <c r="D56" s="89" t="s">
        <v>81</v>
      </c>
      <c r="F56" s="105" t="s">
        <v>82</v>
      </c>
      <c r="G56" s="71" t="str">
        <f>IF(AND(ISBLANK(F56),C56="x",$O$9&gt;0),"Attenzione: domanda a risposta obbligatoria",IF(ISBLANK(F56),"",IF(AND(LEN(F56)=1,OR(UPPER(F56)="N",UPPER(F56)="S")),"",IF(ISBLANK(F56),"","  Errore ! Inserire S o N"))))</f>
        <v/>
      </c>
      <c r="H56" s="47"/>
      <c r="I56" s="47"/>
      <c r="J56" s="47"/>
      <c r="K56" s="47"/>
      <c r="L56" s="55" t="str">
        <f>LEFT(A56,3)</f>
        <v>PRD</v>
      </c>
      <c r="M56" s="55" t="str">
        <f>RIGHT(A56,3)</f>
        <v>159</v>
      </c>
      <c r="N56" s="55" t="str">
        <f>B56</f>
        <v>FLAG</v>
      </c>
      <c r="O56" s="72" t="str">
        <f>IF(AND(LEN(F56)=1,OR(UPPER(F56)="N",UPPER(F56)="S")),UPPER(F56),"")</f>
        <v>S</v>
      </c>
    </row>
    <row r="57" spans="1:15" s="102" customFormat="1" ht="3.95" customHeight="1" x14ac:dyDescent="0.25">
      <c r="A57" s="68"/>
      <c r="B57" s="69"/>
      <c r="C57" s="69"/>
      <c r="D57" s="88"/>
      <c r="E57" s="88"/>
      <c r="F57" s="103"/>
      <c r="G57" s="140"/>
    </row>
    <row r="58" spans="1:15" s="102" customFormat="1" ht="30" customHeight="1" x14ac:dyDescent="0.25">
      <c r="A58" s="68" t="s">
        <v>83</v>
      </c>
      <c r="B58" s="69" t="s">
        <v>80</v>
      </c>
      <c r="C58" s="69"/>
      <c r="D58" s="89" t="s">
        <v>84</v>
      </c>
      <c r="F58" s="105" t="s">
        <v>82</v>
      </c>
      <c r="G58" s="71" t="str">
        <f>IF(AND(ISBLANK(F58),C58="x",$O$9&gt;0),"Attenzione: domanda a risposta obbligatoria",IF(ISBLANK(F58),"",IF(AND(LEN(F58)=1,OR(UPPER(F58)="N",UPPER(F58)="S")),"",IF(ISBLANK(F58),"","  Errore ! Inserire S o N"))))</f>
        <v/>
      </c>
      <c r="H58" s="47"/>
      <c r="I58" s="47"/>
      <c r="J58" s="47"/>
      <c r="K58" s="47"/>
      <c r="L58" s="55" t="str">
        <f>LEFT(A58,3)</f>
        <v>PRD</v>
      </c>
      <c r="M58" s="55" t="str">
        <f>RIGHT(A58,3)</f>
        <v>273</v>
      </c>
      <c r="N58" s="55" t="str">
        <f>B58</f>
        <v>FLAG</v>
      </c>
      <c r="O58" s="72" t="str">
        <f>IF(AND(LEN(F58)=1,OR(UPPER(F58)="N",UPPER(F58)="S")),UPPER(F58),"")</f>
        <v>S</v>
      </c>
    </row>
    <row r="59" spans="1:15" s="102" customFormat="1" ht="3.95" customHeight="1" x14ac:dyDescent="0.25">
      <c r="A59" s="68"/>
      <c r="B59" s="69"/>
      <c r="C59" s="69"/>
      <c r="D59" s="88"/>
      <c r="E59" s="88"/>
      <c r="F59" s="103"/>
      <c r="G59" s="140"/>
    </row>
    <row r="60" spans="1:15" s="102" customFormat="1" ht="30" customHeight="1" x14ac:dyDescent="0.25">
      <c r="A60" s="68" t="s">
        <v>85</v>
      </c>
      <c r="B60" s="69" t="s">
        <v>80</v>
      </c>
      <c r="C60" s="69"/>
      <c r="D60" s="89" t="s">
        <v>86</v>
      </c>
      <c r="F60" s="105" t="s">
        <v>82</v>
      </c>
      <c r="G60" s="71" t="str">
        <f>IF(AND(ISBLANK(F60),C60="x",$O$9&gt;0),"Attenzione: domanda a risposta obbligatoria",IF(ISBLANK(F60),"",IF(AND(LEN(F60)=1,OR(UPPER(F60)="N",UPPER(F60)="S")),"",IF(ISBLANK(F60),"","  Errore ! Inserire S o N"))))</f>
        <v/>
      </c>
      <c r="H60" s="47"/>
      <c r="I60" s="47"/>
      <c r="J60" s="47"/>
      <c r="K60" s="47"/>
      <c r="L60" s="55" t="str">
        <f>LEFT(A60,3)</f>
        <v>PRD</v>
      </c>
      <c r="M60" s="55" t="str">
        <f>RIGHT(A60,3)</f>
        <v>274</v>
      </c>
      <c r="N60" s="55" t="str">
        <f>B60</f>
        <v>FLAG</v>
      </c>
      <c r="O60" s="72" t="str">
        <f>IF(AND(LEN(F60)=1,OR(UPPER(F60)="N",UPPER(F60)="S")),UPPER(F60),"")</f>
        <v>S</v>
      </c>
    </row>
    <row r="61" spans="1:15" s="102" customFormat="1" ht="3.95" customHeight="1" x14ac:dyDescent="0.25">
      <c r="A61" s="68"/>
      <c r="B61" s="69"/>
      <c r="C61" s="69"/>
      <c r="D61" s="88"/>
      <c r="E61" s="88"/>
      <c r="F61" s="103"/>
      <c r="G61" s="140"/>
    </row>
    <row r="62" spans="1:15" s="102" customFormat="1" ht="30" customHeight="1" x14ac:dyDescent="0.25">
      <c r="A62" s="68" t="s">
        <v>87</v>
      </c>
      <c r="B62" s="69" t="s">
        <v>80</v>
      </c>
      <c r="C62" s="69"/>
      <c r="D62" s="89" t="s">
        <v>88</v>
      </c>
      <c r="F62" s="105" t="s">
        <v>82</v>
      </c>
      <c r="G62" s="71" t="str">
        <f>IF(AND(ISBLANK(F62),C62="x",$O$9&gt;0),"Attenzione: domanda a risposta obbligatoria",IF(ISBLANK(F62),"",IF(AND(LEN(F62)=1,OR(UPPER(F62)="N",UPPER(F62)="S")),"",IF(ISBLANK(F62),"","  Errore ! Inserire S o N"))))</f>
        <v/>
      </c>
      <c r="H62" s="47"/>
      <c r="I62" s="47"/>
      <c r="J62" s="47"/>
      <c r="K62" s="47"/>
      <c r="L62" s="55" t="str">
        <f>LEFT(A62,3)</f>
        <v>PRD</v>
      </c>
      <c r="M62" s="55" t="str">
        <f>RIGHT(A62,3)</f>
        <v>275</v>
      </c>
      <c r="N62" s="55" t="str">
        <f>B62</f>
        <v>FLAG</v>
      </c>
      <c r="O62" s="72" t="str">
        <f>IF(AND(LEN(F62)=1,OR(UPPER(F62)="N",UPPER(F62)="S")),UPPER(F62),"")</f>
        <v>S</v>
      </c>
    </row>
    <row r="63" spans="1:15" s="102" customFormat="1" ht="3.95" customHeight="1" x14ac:dyDescent="0.25">
      <c r="A63" s="68"/>
      <c r="B63" s="69"/>
      <c r="C63" s="69"/>
      <c r="D63" s="88"/>
      <c r="E63" s="88"/>
      <c r="F63" s="103"/>
      <c r="G63" s="141"/>
    </row>
    <row r="64" spans="1:15" s="47" customFormat="1" ht="30" customHeight="1" x14ac:dyDescent="0.25">
      <c r="A64" s="42" t="s">
        <v>89</v>
      </c>
      <c r="B64" s="42"/>
      <c r="C64" s="42"/>
      <c r="D64" s="43" t="s">
        <v>90</v>
      </c>
      <c r="E64" s="44"/>
      <c r="F64" s="45"/>
      <c r="G64" s="131"/>
    </row>
    <row r="65" spans="1:15" s="47" customFormat="1" ht="3.95" customHeight="1" x14ac:dyDescent="0.25">
      <c r="A65" s="106"/>
      <c r="B65" s="142"/>
      <c r="C65" s="142"/>
      <c r="D65" s="48"/>
      <c r="E65" s="48"/>
      <c r="F65" s="49"/>
      <c r="G65" s="131"/>
    </row>
    <row r="66" spans="1:15" s="47" customFormat="1" ht="15" x14ac:dyDescent="0.25">
      <c r="A66" s="68" t="s">
        <v>91</v>
      </c>
      <c r="B66" s="69" t="s">
        <v>92</v>
      </c>
      <c r="C66" s="69"/>
      <c r="D66" s="48" t="s">
        <v>93</v>
      </c>
      <c r="F66" s="49"/>
      <c r="G66" s="46"/>
      <c r="L66" s="55" t="str">
        <f>LEFT(A66,3)</f>
        <v>INF</v>
      </c>
      <c r="M66" s="55" t="str">
        <f>RIGHT(A66,3)</f>
        <v>209</v>
      </c>
      <c r="N66" s="55" t="str">
        <f>B66</f>
        <v>NOTE</v>
      </c>
      <c r="O66" s="47" t="str">
        <f>IF(ISBLANK(D67),"",LEFT(D67,1500))</f>
        <v/>
      </c>
    </row>
    <row r="67" spans="1:15" s="47" customFormat="1" ht="45" customHeight="1" x14ac:dyDescent="0.25">
      <c r="A67" s="107"/>
      <c r="B67" s="143"/>
      <c r="C67" s="143"/>
      <c r="D67" s="108"/>
      <c r="E67" s="109"/>
      <c r="F67" s="110"/>
      <c r="G67" s="111" t="str">
        <f>IF(LEN(D67)&gt;1500,"Attenzione, è stato superato il numero massimo di 1500 caratteri","")</f>
        <v/>
      </c>
    </row>
    <row r="68" spans="1:15" x14ac:dyDescent="0.25">
      <c r="A68" s="112"/>
      <c r="B68" s="144"/>
      <c r="C68" s="144"/>
      <c r="D68" s="113"/>
      <c r="E68" s="113"/>
      <c r="F68" s="114"/>
    </row>
    <row r="69" spans="1:15" ht="15" x14ac:dyDescent="0.2">
      <c r="A69" s="68" t="s">
        <v>94</v>
      </c>
      <c r="B69" s="69" t="s">
        <v>92</v>
      </c>
      <c r="C69" s="69"/>
      <c r="D69" s="48" t="s">
        <v>95</v>
      </c>
      <c r="F69" s="49"/>
      <c r="G69" s="46"/>
      <c r="H69" s="47"/>
      <c r="I69" s="47"/>
      <c r="J69" s="47"/>
      <c r="K69" s="47"/>
      <c r="L69" s="55" t="str">
        <f>LEFT(A69,3)</f>
        <v>INF</v>
      </c>
      <c r="M69" s="55" t="str">
        <f>RIGHT(A69,3)</f>
        <v>127</v>
      </c>
      <c r="N69" s="55" t="str">
        <f>B69</f>
        <v>NOTE</v>
      </c>
      <c r="O69" s="47" t="str">
        <f>IF(ISBLANK(D70),"",LEFT(D70,1500))</f>
        <v/>
      </c>
    </row>
    <row r="70" spans="1:15" ht="45" customHeight="1" x14ac:dyDescent="0.2">
      <c r="A70" s="115"/>
      <c r="B70" s="145"/>
      <c r="C70" s="145"/>
      <c r="D70" s="108"/>
      <c r="E70" s="109"/>
      <c r="F70" s="110"/>
      <c r="G70" s="111" t="str">
        <f>IF(LEN(D70)&gt;1500,"Attenzione, è stato superato il numero massimo di 1500 caratteri","")</f>
        <v/>
      </c>
      <c r="L70" s="116" t="s">
        <v>96</v>
      </c>
    </row>
  </sheetData>
  <sheetCalcPr fullCalcOnLoad="1"/>
  <sheetProtection password="DEB4" sheet="1" objects="1" scenarios="1" selectLockedCells="1"/>
  <mergeCells count="5">
    <mergeCell ref="G2:G3"/>
    <mergeCell ref="G4:G5"/>
    <mergeCell ref="G6:G9"/>
    <mergeCell ref="D67:F67"/>
    <mergeCell ref="D70:F70"/>
  </mergeCells>
  <dataValidations count="4">
    <dataValidation type="textLength" allowBlank="1" showInputMessage="1" showErrorMessage="1" error="Inserire massimo 1500 caratteri" sqref="D70:F70 D67:F67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6 F58 F60 F62">
      <formula1>"s,n,S,N"</formula1>
    </dataValidation>
    <dataValidation type="whole" operator="lessThan" allowBlank="1" showInputMessage="1" showErrorMessage="1" errorTitle="Errore di digitazione" error="Inserire solo numeri interi o lasciare vuoto." sqref="F19 F27 F29 F33 F37 F46 F35 F39 F43 F48 F52 F54 F41 F23:F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O79"/>
  <sheetViews>
    <sheetView showGridLines="0" topLeftCell="A10" zoomScale="90" zoomScaleNormal="90" workbookViewId="0">
      <selection activeCell="F25" sqref="F25"/>
    </sheetView>
  </sheetViews>
  <sheetFormatPr defaultColWidth="10" defaultRowHeight="15.75" x14ac:dyDescent="0.25"/>
  <cols>
    <col min="1" max="3" width="7.7109375" style="117" customWidth="1"/>
    <col min="4" max="4" width="139.5703125" style="41" customWidth="1"/>
    <col min="5" max="5" width="2.28515625" style="41" customWidth="1"/>
    <col min="6" max="6" width="14" style="118" bestFit="1" customWidth="1"/>
    <col min="7" max="7" width="39.5703125" style="130" customWidth="1"/>
    <col min="8" max="9" width="10" style="41"/>
    <col min="10" max="11" width="10" style="41" customWidth="1"/>
    <col min="12" max="15" width="10" style="41" hidden="1" customWidth="1"/>
    <col min="16" max="17" width="10" style="41" customWidth="1"/>
    <col min="18" max="16384" width="10" style="41"/>
  </cols>
  <sheetData>
    <row r="1" spans="1:15" s="5" customFormat="1" ht="45" customHeight="1" thickBot="1" x14ac:dyDescent="0.4">
      <c r="A1" s="1" t="s">
        <v>0</v>
      </c>
      <c r="B1" s="1"/>
      <c r="C1" s="1"/>
      <c r="D1" s="2"/>
      <c r="E1" s="2"/>
      <c r="F1" s="3"/>
      <c r="G1" s="4" t="s">
        <v>1</v>
      </c>
      <c r="I1" s="147" t="s">
        <v>111</v>
      </c>
    </row>
    <row r="2" spans="1:15" s="5" customFormat="1" ht="41.45" customHeight="1" x14ac:dyDescent="0.35">
      <c r="A2" s="7" t="s">
        <v>3</v>
      </c>
      <c r="B2" s="7"/>
      <c r="C2" s="7"/>
      <c r="D2" s="8"/>
      <c r="E2" s="9"/>
      <c r="F2" s="10"/>
      <c r="G2" s="11" t="str">
        <f>IF(AND(ISBLANK($F$23),SUM('[1]t15(3)'!$W$1:$W$65536)+SUM('[1]t15(3)'!$R$1:$R$65536)&gt;0),"Attenzione: è necessario compilare la domanda LEG428 !!!","OK")</f>
        <v>OK</v>
      </c>
    </row>
    <row r="3" spans="1:15" s="18" customFormat="1" ht="30" customHeight="1" thickBot="1" x14ac:dyDescent="0.3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25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3">
      <c r="A5" s="22" t="s">
        <v>5</v>
      </c>
      <c r="B5" s="22"/>
      <c r="C5" s="22"/>
      <c r="D5" s="23"/>
      <c r="E5" s="24"/>
      <c r="F5" s="24"/>
      <c r="G5" s="25"/>
    </row>
    <row r="6" spans="1:15" s="27" customFormat="1" ht="20.25" customHeight="1" x14ac:dyDescent="0.25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25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25">
      <c r="A8" s="32"/>
      <c r="B8" s="32"/>
      <c r="C8" s="32"/>
      <c r="D8" s="33" t="s">
        <v>112</v>
      </c>
      <c r="G8" s="31"/>
      <c r="O8" s="34" t="s">
        <v>7</v>
      </c>
    </row>
    <row r="9" spans="1:15" s="27" customFormat="1" ht="30.75" customHeight="1" thickBot="1" x14ac:dyDescent="0.3">
      <c r="A9" s="32"/>
      <c r="B9" s="32"/>
      <c r="C9" s="32"/>
      <c r="D9" s="29"/>
      <c r="E9" s="29"/>
      <c r="F9" s="35"/>
      <c r="G9" s="17"/>
      <c r="O9" s="36">
        <f>(COUNTIF(F:F,"&lt;&gt;"&amp;"")+COUNTIF(D76,"&lt;&gt;"&amp;"")+COUNTIF(D79,"&lt;&gt;"&amp;""))</f>
        <v>22</v>
      </c>
    </row>
    <row r="10" spans="1:15" ht="3.95" customHeight="1" x14ac:dyDescent="0.2">
      <c r="A10" s="37"/>
      <c r="B10" s="37"/>
      <c r="C10" s="37"/>
      <c r="D10" s="38"/>
      <c r="E10" s="37"/>
      <c r="F10" s="39"/>
      <c r="G10" s="148"/>
    </row>
    <row r="11" spans="1:15" s="47" customFormat="1" ht="30" customHeight="1" x14ac:dyDescent="0.25">
      <c r="A11" s="42" t="s">
        <v>8</v>
      </c>
      <c r="B11" s="42"/>
      <c r="C11" s="42"/>
      <c r="D11" s="43" t="s">
        <v>9</v>
      </c>
      <c r="E11" s="44"/>
      <c r="F11" s="45"/>
      <c r="G11" s="148"/>
      <c r="L11" s="34" t="s">
        <v>10</v>
      </c>
      <c r="M11" s="34" t="s">
        <v>11</v>
      </c>
      <c r="N11" s="34" t="s">
        <v>12</v>
      </c>
      <c r="O11" s="34" t="s">
        <v>13</v>
      </c>
    </row>
    <row r="12" spans="1:15" s="47" customFormat="1" ht="3.95" customHeight="1" x14ac:dyDescent="0.25">
      <c r="A12" s="48"/>
      <c r="B12" s="48"/>
      <c r="C12" s="48"/>
      <c r="D12" s="48"/>
      <c r="E12" s="48"/>
      <c r="F12" s="49"/>
      <c r="G12" s="131"/>
    </row>
    <row r="13" spans="1:15" s="47" customFormat="1" ht="30" customHeight="1" x14ac:dyDescent="0.25">
      <c r="A13" s="50" t="s">
        <v>14</v>
      </c>
      <c r="B13" s="51" t="s">
        <v>15</v>
      </c>
      <c r="C13" s="51"/>
      <c r="D13" s="79" t="s">
        <v>16</v>
      </c>
      <c r="E13" s="61"/>
      <c r="F13" s="53">
        <v>44711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IF(AND(F13&gt;=DATE(2020,1,1),F13&lt;=TODAY()),"'"&amp;DAY(F13)&amp;"/"&amp;MONTH(F13)&amp;"/"&amp;YEAR(F13),"")</f>
        <v>'30/5/2022</v>
      </c>
    </row>
    <row r="14" spans="1:15" s="47" customFormat="1" ht="3.95" customHeight="1" x14ac:dyDescent="0.25">
      <c r="A14" s="50"/>
      <c r="B14" s="51"/>
      <c r="C14" s="51"/>
      <c r="D14" s="149"/>
      <c r="E14" s="65"/>
      <c r="F14" s="66"/>
      <c r="G14" s="58"/>
    </row>
    <row r="15" spans="1:15" s="47" customFormat="1" ht="30" customHeight="1" x14ac:dyDescent="0.25">
      <c r="A15" s="50" t="s">
        <v>17</v>
      </c>
      <c r="B15" s="51" t="s">
        <v>15</v>
      </c>
      <c r="C15" s="51"/>
      <c r="D15" s="79" t="s">
        <v>18</v>
      </c>
      <c r="E15" s="61"/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IF(AND(F15&gt;=DATE(2020,1,1),F15&lt;=TODAY()),"'"&amp;DAY(F15)&amp;"/"&amp;MONTH(F15)&amp;"/"&amp;YEAR(F15),"")</f>
        <v/>
      </c>
    </row>
    <row r="16" spans="1:15" s="47" customFormat="1" ht="3.95" customHeight="1" x14ac:dyDescent="0.25">
      <c r="A16" s="50"/>
      <c r="B16" s="51"/>
      <c r="C16" s="51"/>
      <c r="D16" s="79"/>
      <c r="E16" s="61"/>
      <c r="F16" s="150"/>
      <c r="G16" s="58"/>
    </row>
    <row r="17" spans="1:15" s="47" customFormat="1" ht="30" customHeight="1" x14ac:dyDescent="0.25">
      <c r="A17" s="50" t="s">
        <v>19</v>
      </c>
      <c r="B17" s="51" t="s">
        <v>15</v>
      </c>
      <c r="C17" s="51"/>
      <c r="D17" s="79" t="s">
        <v>20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IF(AND(F17&gt;=DATE(2020,1,1),F17&lt;=TODAY()),"'"&amp;DAY(F17)&amp;"/"&amp;MONTH(F17)&amp;"/"&amp;YEAR(F17),"")</f>
        <v/>
      </c>
    </row>
    <row r="18" spans="1:15" s="47" customFormat="1" ht="3.95" customHeight="1" x14ac:dyDescent="0.25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25">
      <c r="A19" s="68" t="s">
        <v>21</v>
      </c>
      <c r="B19" s="69" t="s">
        <v>22</v>
      </c>
      <c r="C19" s="69" t="s">
        <v>23</v>
      </c>
      <c r="D19" s="52" t="s">
        <v>24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56">
        <f>IF(ISNUMBER(F19),ROUND(F19,0),"")</f>
        <v>0</v>
      </c>
    </row>
    <row r="20" spans="1:15" s="47" customFormat="1" ht="3.95" customHeight="1" x14ac:dyDescent="0.25">
      <c r="A20" s="73"/>
      <c r="B20" s="73"/>
      <c r="C20" s="73"/>
      <c r="D20" s="48"/>
      <c r="E20" s="48"/>
      <c r="F20" s="49"/>
      <c r="G20" s="67"/>
    </row>
    <row r="21" spans="1:15" s="47" customFormat="1" ht="30" customHeight="1" x14ac:dyDescent="0.25">
      <c r="A21" s="42" t="s">
        <v>25</v>
      </c>
      <c r="B21" s="42"/>
      <c r="C21" s="42"/>
      <c r="D21" s="43" t="s">
        <v>26</v>
      </c>
      <c r="E21" s="44"/>
      <c r="F21" s="45"/>
      <c r="G21" s="67"/>
    </row>
    <row r="22" spans="1:15" s="47" customFormat="1" ht="3.95" customHeight="1" x14ac:dyDescent="0.25">
      <c r="A22" s="48"/>
      <c r="B22" s="48"/>
      <c r="C22" s="48"/>
      <c r="D22" s="48"/>
      <c r="E22" s="48"/>
      <c r="F22" s="49"/>
      <c r="G22" s="67"/>
    </row>
    <row r="23" spans="1:15" s="80" customFormat="1" ht="30" customHeight="1" x14ac:dyDescent="0.25">
      <c r="A23" s="77" t="s">
        <v>27</v>
      </c>
      <c r="B23" s="78" t="s">
        <v>22</v>
      </c>
      <c r="C23" s="78" t="s">
        <v>23</v>
      </c>
      <c r="D23" s="79" t="s">
        <v>28</v>
      </c>
      <c r="F23" s="81">
        <v>10211277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51">
        <f>IF(ISNUMBER(F23),ROUND(F23,0),"")</f>
        <v>10211277</v>
      </c>
    </row>
    <row r="24" spans="1:15" s="47" customFormat="1" ht="3.95" customHeight="1" x14ac:dyDescent="0.25">
      <c r="A24" s="77"/>
      <c r="B24" s="77"/>
      <c r="C24" s="77"/>
      <c r="D24" s="149"/>
      <c r="E24" s="149"/>
      <c r="F24" s="152"/>
      <c r="G24" s="67"/>
      <c r="O24" s="61"/>
    </row>
    <row r="25" spans="1:15" s="61" customFormat="1" ht="30" customHeight="1" x14ac:dyDescent="0.25">
      <c r="A25" s="77" t="s">
        <v>29</v>
      </c>
      <c r="B25" s="78" t="s">
        <v>22</v>
      </c>
      <c r="C25" s="78"/>
      <c r="D25" s="79" t="s">
        <v>30</v>
      </c>
      <c r="E25" s="86"/>
      <c r="F25" s="87">
        <v>134803</v>
      </c>
      <c r="G25" s="153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4" t="str">
        <f>LEFT(A25,3)</f>
        <v>LEG</v>
      </c>
      <c r="M25" s="154" t="str">
        <f>RIGHT(A25,3)</f>
        <v>425</v>
      </c>
      <c r="N25" s="154" t="str">
        <f>B25</f>
        <v>INT</v>
      </c>
      <c r="O25" s="56">
        <f>IF(ISNUMBER(F25),ROUND(F25,0),"")</f>
        <v>134803</v>
      </c>
    </row>
    <row r="26" spans="1:15" s="61" customFormat="1" ht="3.95" customHeight="1" x14ac:dyDescent="0.25">
      <c r="A26" s="97"/>
      <c r="B26" s="97"/>
      <c r="C26" s="97"/>
      <c r="D26" s="83"/>
      <c r="E26" s="84"/>
      <c r="F26" s="85"/>
      <c r="G26" s="155"/>
      <c r="O26" s="47"/>
    </row>
    <row r="27" spans="1:15" s="61" customFormat="1" ht="30" customHeight="1" x14ac:dyDescent="0.25">
      <c r="A27" s="77" t="s">
        <v>31</v>
      </c>
      <c r="B27" s="78" t="s">
        <v>22</v>
      </c>
      <c r="C27" s="78"/>
      <c r="D27" s="79" t="s">
        <v>100</v>
      </c>
      <c r="E27" s="86"/>
      <c r="F27" s="87">
        <v>1466008</v>
      </c>
      <c r="G27" s="153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4" t="str">
        <f>LEFT(A27,3)</f>
        <v>LEG</v>
      </c>
      <c r="M27" s="154" t="str">
        <f>RIGHT(A27,3)</f>
        <v>398</v>
      </c>
      <c r="N27" s="154" t="str">
        <f>B27</f>
        <v>INT</v>
      </c>
      <c r="O27" s="151">
        <f>IF(ISNUMBER(F27),ROUND(F27,0),"")</f>
        <v>1466008</v>
      </c>
    </row>
    <row r="28" spans="1:15" s="61" customFormat="1" ht="3.95" customHeight="1" x14ac:dyDescent="0.25">
      <c r="A28" s="77"/>
      <c r="B28" s="77"/>
      <c r="C28" s="77"/>
      <c r="D28" s="149"/>
      <c r="E28" s="149"/>
      <c r="F28" s="152"/>
      <c r="G28" s="155"/>
    </row>
    <row r="29" spans="1:15" s="61" customFormat="1" ht="30" customHeight="1" x14ac:dyDescent="0.25">
      <c r="A29" s="50" t="s">
        <v>113</v>
      </c>
      <c r="B29" s="51" t="s">
        <v>22</v>
      </c>
      <c r="C29" s="51"/>
      <c r="D29" s="52" t="s">
        <v>114</v>
      </c>
      <c r="E29" s="156"/>
      <c r="F29" s="87"/>
      <c r="G29" s="153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4" t="str">
        <f>LEFT(A29,3)</f>
        <v>LEG</v>
      </c>
      <c r="M29" s="154" t="str">
        <f>RIGHT(A29,3)</f>
        <v>362</v>
      </c>
      <c r="N29" s="154" t="str">
        <f>B29</f>
        <v>INT</v>
      </c>
      <c r="O29" s="151" t="str">
        <f>IF(ISNUMBER(F29),ROUND(F29,0),"")</f>
        <v/>
      </c>
    </row>
    <row r="30" spans="1:15" s="61" customFormat="1" ht="3.95" customHeight="1" x14ac:dyDescent="0.25">
      <c r="A30" s="50"/>
      <c r="B30" s="50"/>
      <c r="C30" s="50"/>
      <c r="D30" s="57"/>
      <c r="E30" s="57"/>
      <c r="F30" s="157"/>
      <c r="G30" s="155"/>
    </row>
    <row r="31" spans="1:15" s="47" customFormat="1" ht="30" customHeight="1" x14ac:dyDescent="0.25">
      <c r="A31" s="68" t="s">
        <v>115</v>
      </c>
      <c r="B31" s="69" t="s">
        <v>22</v>
      </c>
      <c r="C31" s="69"/>
      <c r="D31" s="89" t="s">
        <v>116</v>
      </c>
      <c r="F31" s="70"/>
      <c r="G31" s="71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L31" s="55" t="str">
        <f>LEFT(A31,3)</f>
        <v>LEG</v>
      </c>
      <c r="M31" s="55" t="str">
        <f>RIGHT(A31,3)</f>
        <v>364</v>
      </c>
      <c r="N31" s="55" t="str">
        <f>B31</f>
        <v>INT</v>
      </c>
      <c r="O31" s="151" t="str">
        <f>IF(ISNUMBER(F31),ROUND(F31,0),"")</f>
        <v/>
      </c>
    </row>
    <row r="32" spans="1:15" s="47" customFormat="1" ht="3.95" customHeight="1" x14ac:dyDescent="0.25">
      <c r="A32" s="68"/>
      <c r="B32" s="68"/>
      <c r="C32" s="68"/>
      <c r="D32" s="88"/>
      <c r="E32" s="48"/>
      <c r="F32" s="49"/>
      <c r="G32" s="67"/>
    </row>
    <row r="33" spans="1:15" s="47" customFormat="1" ht="30" customHeight="1" x14ac:dyDescent="0.25">
      <c r="A33" s="42" t="s">
        <v>35</v>
      </c>
      <c r="B33" s="42"/>
      <c r="C33" s="42"/>
      <c r="D33" s="43" t="s">
        <v>36</v>
      </c>
      <c r="E33" s="44"/>
      <c r="F33" s="45"/>
      <c r="G33" s="67"/>
    </row>
    <row r="34" spans="1:15" s="47" customFormat="1" ht="3.95" customHeight="1" x14ac:dyDescent="0.25">
      <c r="A34" s="48"/>
      <c r="B34" s="48"/>
      <c r="C34" s="48"/>
      <c r="D34" s="48"/>
      <c r="E34" s="48"/>
      <c r="F34" s="49"/>
      <c r="G34" s="67"/>
    </row>
    <row r="35" spans="1:15" s="47" customFormat="1" ht="30" customHeight="1" x14ac:dyDescent="0.25">
      <c r="A35" s="59" t="s">
        <v>117</v>
      </c>
      <c r="B35" s="60" t="s">
        <v>22</v>
      </c>
      <c r="C35" s="60"/>
      <c r="D35" s="89" t="s">
        <v>118</v>
      </c>
      <c r="E35" s="102"/>
      <c r="F35" s="70">
        <f>70+22</f>
        <v>92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375</v>
      </c>
      <c r="N35" s="55" t="str">
        <f>B35</f>
        <v>INT</v>
      </c>
      <c r="O35" s="56">
        <f>IF(ISNUMBER(F35),ROUND(F35,0),"")</f>
        <v>92</v>
      </c>
    </row>
    <row r="36" spans="1:15" s="47" customFormat="1" ht="3.95" customHeight="1" x14ac:dyDescent="0.25">
      <c r="A36" s="59"/>
      <c r="B36" s="59"/>
      <c r="C36" s="59"/>
      <c r="D36" s="88"/>
      <c r="E36" s="88"/>
      <c r="F36" s="49"/>
      <c r="G36" s="67"/>
    </row>
    <row r="37" spans="1:15" s="47" customFormat="1" ht="30" customHeight="1" x14ac:dyDescent="0.25">
      <c r="A37" s="59" t="s">
        <v>119</v>
      </c>
      <c r="B37" s="60" t="s">
        <v>22</v>
      </c>
      <c r="C37" s="60"/>
      <c r="D37" s="89" t="s">
        <v>120</v>
      </c>
      <c r="E37" s="102"/>
      <c r="F37" s="70">
        <v>7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376</v>
      </c>
      <c r="N37" s="55" t="str">
        <f>B37</f>
        <v>INT</v>
      </c>
      <c r="O37" s="56">
        <f>IF(ISNUMBER(F37),ROUND(F37,0),"")</f>
        <v>7</v>
      </c>
    </row>
    <row r="38" spans="1:15" s="47" customFormat="1" ht="3.95" customHeight="1" x14ac:dyDescent="0.25">
      <c r="A38" s="94"/>
      <c r="B38" s="94"/>
      <c r="C38" s="94"/>
      <c r="D38" s="88"/>
      <c r="E38" s="88"/>
      <c r="F38" s="49"/>
      <c r="G38" s="67"/>
    </row>
    <row r="39" spans="1:15" s="47" customFormat="1" ht="30" customHeight="1" x14ac:dyDescent="0.25">
      <c r="A39" s="59" t="s">
        <v>121</v>
      </c>
      <c r="B39" s="60" t="s">
        <v>22</v>
      </c>
      <c r="C39" s="60"/>
      <c r="D39" s="89" t="s">
        <v>122</v>
      </c>
      <c r="E39" s="102"/>
      <c r="F39" s="70">
        <v>2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377</v>
      </c>
      <c r="N39" s="55" t="str">
        <f>B39</f>
        <v>INT</v>
      </c>
      <c r="O39" s="56">
        <f>IF(ISNUMBER(F39),ROUND(F39,0),"")</f>
        <v>2</v>
      </c>
    </row>
    <row r="40" spans="1:15" s="47" customFormat="1" ht="3.95" customHeight="1" x14ac:dyDescent="0.25">
      <c r="A40" s="59"/>
      <c r="B40" s="59"/>
      <c r="C40" s="59"/>
      <c r="D40" s="88"/>
      <c r="E40" s="88"/>
      <c r="F40" s="49"/>
      <c r="G40" s="67"/>
    </row>
    <row r="41" spans="1:15" s="47" customFormat="1" ht="30" customHeight="1" x14ac:dyDescent="0.25">
      <c r="A41" s="59" t="s">
        <v>123</v>
      </c>
      <c r="B41" s="60" t="s">
        <v>22</v>
      </c>
      <c r="C41" s="60"/>
      <c r="D41" s="89" t="s">
        <v>124</v>
      </c>
      <c r="E41" s="102"/>
      <c r="F41" s="70">
        <v>10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378</v>
      </c>
      <c r="N41" s="55" t="str">
        <f>B41</f>
        <v>INT</v>
      </c>
      <c r="O41" s="56">
        <f>IF(ISNUMBER(F41),ROUND(F41,0),"")</f>
        <v>10</v>
      </c>
    </row>
    <row r="42" spans="1:15" s="47" customFormat="1" ht="3.95" customHeight="1" x14ac:dyDescent="0.25">
      <c r="A42" s="59"/>
      <c r="B42" s="59"/>
      <c r="C42" s="59"/>
      <c r="D42" s="88"/>
      <c r="E42" s="88"/>
      <c r="F42" s="49"/>
      <c r="G42" s="67"/>
    </row>
    <row r="43" spans="1:15" s="47" customFormat="1" ht="30" customHeight="1" x14ac:dyDescent="0.25">
      <c r="A43" s="59" t="s">
        <v>125</v>
      </c>
      <c r="B43" s="60" t="s">
        <v>22</v>
      </c>
      <c r="C43" s="60"/>
      <c r="D43" s="89" t="s">
        <v>126</v>
      </c>
      <c r="E43" s="102"/>
      <c r="F43" s="70">
        <v>8000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379</v>
      </c>
      <c r="N43" s="55" t="str">
        <f>B43</f>
        <v>INT</v>
      </c>
      <c r="O43" s="56">
        <f>IF(ISNUMBER(F43),ROUND(F43,0),"")</f>
        <v>8000</v>
      </c>
    </row>
    <row r="44" spans="1:15" s="47" customFormat="1" ht="3.95" customHeight="1" x14ac:dyDescent="0.25">
      <c r="A44" s="59"/>
      <c r="B44" s="59"/>
      <c r="C44" s="59"/>
      <c r="D44" s="88"/>
      <c r="E44" s="88"/>
      <c r="F44" s="49"/>
      <c r="G44" s="67"/>
    </row>
    <row r="45" spans="1:15" s="47" customFormat="1" ht="30" customHeight="1" x14ac:dyDescent="0.25">
      <c r="A45" s="97" t="s">
        <v>127</v>
      </c>
      <c r="B45" s="60" t="s">
        <v>22</v>
      </c>
      <c r="C45" s="60"/>
      <c r="D45" s="89" t="s">
        <v>128</v>
      </c>
      <c r="E45" s="102"/>
      <c r="F45" s="70">
        <v>5700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380</v>
      </c>
      <c r="N45" s="55" t="str">
        <f>B45</f>
        <v>INT</v>
      </c>
      <c r="O45" s="56">
        <f>IF(ISNUMBER(F45),ROUND(F45,0),"")</f>
        <v>5700</v>
      </c>
    </row>
    <row r="46" spans="1:15" s="47" customFormat="1" ht="3.95" customHeight="1" x14ac:dyDescent="0.25">
      <c r="A46" s="59"/>
      <c r="B46" s="59"/>
      <c r="C46" s="59"/>
      <c r="D46" s="88"/>
      <c r="E46" s="88"/>
      <c r="F46" s="49"/>
      <c r="G46" s="67"/>
    </row>
    <row r="47" spans="1:15" s="47" customFormat="1" ht="30" customHeight="1" x14ac:dyDescent="0.25">
      <c r="A47" s="97" t="s">
        <v>129</v>
      </c>
      <c r="B47" s="60" t="s">
        <v>22</v>
      </c>
      <c r="C47" s="60"/>
      <c r="D47" s="89" t="s">
        <v>130</v>
      </c>
      <c r="E47" s="102"/>
      <c r="F47" s="70">
        <v>6000</v>
      </c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381</v>
      </c>
      <c r="N47" s="55" t="str">
        <f>B47</f>
        <v>INT</v>
      </c>
      <c r="O47" s="56">
        <f>IF(ISNUMBER(F47),ROUND(F47,0),"")</f>
        <v>6000</v>
      </c>
    </row>
    <row r="48" spans="1:15" s="47" customFormat="1" ht="3.95" customHeight="1" x14ac:dyDescent="0.25">
      <c r="A48" s="59"/>
      <c r="B48" s="59"/>
      <c r="C48" s="59"/>
      <c r="D48" s="88"/>
      <c r="E48" s="48"/>
      <c r="F48" s="49"/>
      <c r="G48" s="67"/>
    </row>
    <row r="49" spans="1:15" s="47" customFormat="1" ht="30" customHeight="1" x14ac:dyDescent="0.25">
      <c r="A49" s="42" t="s">
        <v>131</v>
      </c>
      <c r="B49" s="42"/>
      <c r="C49" s="42"/>
      <c r="D49" s="43" t="s">
        <v>132</v>
      </c>
      <c r="E49" s="44"/>
      <c r="F49" s="45"/>
      <c r="G49" s="67"/>
    </row>
    <row r="50" spans="1:15" s="47" customFormat="1" ht="3.95" customHeight="1" x14ac:dyDescent="0.25">
      <c r="A50" s="48"/>
      <c r="B50" s="48"/>
      <c r="C50" s="48"/>
      <c r="D50" s="48"/>
      <c r="E50" s="48"/>
      <c r="F50" s="49"/>
      <c r="G50" s="67"/>
    </row>
    <row r="51" spans="1:15" s="47" customFormat="1" ht="30" customHeight="1" x14ac:dyDescent="0.25">
      <c r="A51" s="59" t="s">
        <v>133</v>
      </c>
      <c r="B51" s="69" t="s">
        <v>80</v>
      </c>
      <c r="C51" s="69"/>
      <c r="D51" s="46" t="s">
        <v>134</v>
      </c>
      <c r="F51" s="105" t="s">
        <v>82</v>
      </c>
      <c r="G51" s="71" t="str">
        <f>IF(AND(ISBLANK(F51),C51="x",$O$9&gt;0),"Attenzione: domanda a risposta obbligatoria",IF(ISBLANK(F51),"",IF(AND(LEN(F51)=1,OR(UPPER(F51)="N",UPPER(F51)="S")),"",IF(ISBLANK(F51),"","  Errore ! Inserire S o N"))))</f>
        <v/>
      </c>
      <c r="L51" s="55" t="str">
        <f>LEFT(A51,3)</f>
        <v>PEO</v>
      </c>
      <c r="M51" s="55" t="str">
        <f>RIGHT(A51,3)</f>
        <v>176</v>
      </c>
      <c r="N51" s="55" t="str">
        <f>B51</f>
        <v>FLAG</v>
      </c>
      <c r="O51" s="56" t="str">
        <f>IF(AND(LEN(F51)=1,OR(UPPER(F51)="N",UPPER(F51)="S")),UPPER(F51),"")</f>
        <v>S</v>
      </c>
    </row>
    <row r="52" spans="1:15" s="47" customFormat="1" ht="3.95" customHeight="1" x14ac:dyDescent="0.25">
      <c r="A52" s="68"/>
      <c r="B52" s="68"/>
      <c r="C52" s="68"/>
      <c r="D52" s="48"/>
      <c r="E52" s="48"/>
      <c r="F52" s="49"/>
      <c r="G52" s="67"/>
    </row>
    <row r="53" spans="1:15" s="47" customFormat="1" ht="30" customHeight="1" x14ac:dyDescent="0.25">
      <c r="A53" s="68" t="s">
        <v>135</v>
      </c>
      <c r="B53" s="69" t="s">
        <v>22</v>
      </c>
      <c r="C53" s="69"/>
      <c r="D53" s="46" t="s">
        <v>136</v>
      </c>
      <c r="F53" s="70">
        <v>0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PEO</v>
      </c>
      <c r="M53" s="55" t="str">
        <f>RIGHT(A53,3)</f>
        <v>111</v>
      </c>
      <c r="N53" s="55" t="str">
        <f>B53</f>
        <v>INT</v>
      </c>
      <c r="O53" s="56">
        <f>IF(ISNUMBER(F53),ROUND(F53,0),"")</f>
        <v>0</v>
      </c>
    </row>
    <row r="54" spans="1:15" s="47" customFormat="1" ht="3.95" customHeight="1" x14ac:dyDescent="0.25">
      <c r="A54" s="68"/>
      <c r="B54" s="68"/>
      <c r="C54" s="68"/>
      <c r="D54" s="48"/>
      <c r="E54" s="48"/>
      <c r="F54" s="49"/>
      <c r="G54" s="67"/>
    </row>
    <row r="55" spans="1:15" s="47" customFormat="1" ht="30" customHeight="1" x14ac:dyDescent="0.25">
      <c r="A55" s="68" t="s">
        <v>137</v>
      </c>
      <c r="B55" s="69" t="s">
        <v>22</v>
      </c>
      <c r="C55" s="69"/>
      <c r="D55" s="46" t="s">
        <v>138</v>
      </c>
      <c r="F55" s="70">
        <v>0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PEO</v>
      </c>
      <c r="M55" s="55" t="str">
        <f>RIGHT(A55,3)</f>
        <v>188</v>
      </c>
      <c r="N55" s="55" t="str">
        <f>B55</f>
        <v>INT</v>
      </c>
      <c r="O55" s="56">
        <f>IF(ISNUMBER(F55),ROUND(F55,0),"")</f>
        <v>0</v>
      </c>
    </row>
    <row r="56" spans="1:15" s="47" customFormat="1" ht="3.95" customHeight="1" x14ac:dyDescent="0.25">
      <c r="A56" s="68"/>
      <c r="B56" s="68"/>
      <c r="C56" s="68"/>
      <c r="D56" s="48"/>
      <c r="E56" s="48"/>
      <c r="F56" s="49"/>
      <c r="G56" s="67"/>
    </row>
    <row r="57" spans="1:15" s="47" customFormat="1" ht="30" customHeight="1" x14ac:dyDescent="0.25">
      <c r="A57" s="68" t="s">
        <v>139</v>
      </c>
      <c r="B57" s="69" t="s">
        <v>80</v>
      </c>
      <c r="C57" s="69"/>
      <c r="D57" s="52" t="s">
        <v>140</v>
      </c>
      <c r="F57" s="105" t="s">
        <v>82</v>
      </c>
      <c r="G57" s="71" t="str">
        <f>IF(AND(ISBLANK(F57),C57="x",$O$9&gt;0),"Attenzione: domanda a risposta obbligatoria",IF(ISBLANK(F57),"",IF(AND(LEN(F57)=1,OR(UPPER(F57)="N",UPPER(F57)="S")),"",IF(ISBLANK(F57),"","  Errore ! Inserire S o N"))))</f>
        <v/>
      </c>
      <c r="L57" s="55" t="str">
        <f>LEFT(A57,3)</f>
        <v>PEO</v>
      </c>
      <c r="M57" s="55" t="str">
        <f>RIGHT(A57,3)</f>
        <v>119</v>
      </c>
      <c r="N57" s="55" t="str">
        <f>B57</f>
        <v>FLAG</v>
      </c>
      <c r="O57" s="56" t="str">
        <f>IF(AND(LEN(F57)=1,OR(UPPER(F57)="N",UPPER(F57)="S")),UPPER(F57),"")</f>
        <v>S</v>
      </c>
    </row>
    <row r="58" spans="1:15" s="47" customFormat="1" ht="3.95" customHeight="1" x14ac:dyDescent="0.25">
      <c r="A58" s="68"/>
      <c r="B58" s="68"/>
      <c r="C58" s="68"/>
      <c r="D58" s="48"/>
      <c r="E58" s="48"/>
      <c r="F58" s="49"/>
      <c r="G58" s="67"/>
    </row>
    <row r="59" spans="1:15" s="47" customFormat="1" ht="30" customHeight="1" x14ac:dyDescent="0.25">
      <c r="A59" s="59" t="s">
        <v>141</v>
      </c>
      <c r="B59" s="69" t="s">
        <v>80</v>
      </c>
      <c r="C59" s="69"/>
      <c r="D59" s="46" t="s">
        <v>142</v>
      </c>
      <c r="F59" s="105" t="s">
        <v>82</v>
      </c>
      <c r="G59" s="71" t="str">
        <f>IF(AND(ISBLANK(F59),C59="x",$O$9&gt;0),"Attenzione: domanda a risposta obbligatoria",IF(ISBLANK(F59),"",IF(AND(LEN(F59)=1,OR(UPPER(F59)="N",UPPER(F59)="S")),"",IF(ISBLANK(F59),"","  Errore ! Inserire S o N"))))</f>
        <v/>
      </c>
      <c r="L59" s="55" t="str">
        <f>LEFT(A59,3)</f>
        <v>PEO</v>
      </c>
      <c r="M59" s="55" t="str">
        <f>RIGHT(A59,3)</f>
        <v>266</v>
      </c>
      <c r="N59" s="55" t="str">
        <f>B59</f>
        <v>FLAG</v>
      </c>
      <c r="O59" s="56" t="str">
        <f>IF(AND(LEN(F59)=1,OR(UPPER(F59)="N",UPPER(F59)="S")),UPPER(F59),"")</f>
        <v>S</v>
      </c>
    </row>
    <row r="60" spans="1:15" s="47" customFormat="1" ht="3.95" customHeight="1" x14ac:dyDescent="0.25">
      <c r="A60" s="68"/>
      <c r="B60" s="68"/>
      <c r="C60" s="68"/>
      <c r="D60" s="48"/>
      <c r="E60" s="48"/>
      <c r="F60" s="49"/>
      <c r="G60" s="67"/>
    </row>
    <row r="61" spans="1:15" s="47" customFormat="1" ht="30" customHeight="1" x14ac:dyDescent="0.25">
      <c r="A61" s="68" t="s">
        <v>143</v>
      </c>
      <c r="B61" s="69" t="s">
        <v>22</v>
      </c>
      <c r="C61" s="69"/>
      <c r="D61" s="46" t="s">
        <v>144</v>
      </c>
      <c r="F61" s="70">
        <v>0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PEO</v>
      </c>
      <c r="M61" s="55" t="str">
        <f>RIGHT(A61,3)</f>
        <v>133</v>
      </c>
      <c r="N61" s="55" t="str">
        <f>B61</f>
        <v>INT</v>
      </c>
      <c r="O61" s="56">
        <f>IF(ISNUMBER(F61),ROUND(F61,0),"")</f>
        <v>0</v>
      </c>
    </row>
    <row r="62" spans="1:15" s="47" customFormat="1" ht="3.95" customHeight="1" x14ac:dyDescent="0.25">
      <c r="A62" s="73"/>
      <c r="B62" s="73"/>
      <c r="C62" s="73"/>
      <c r="D62" s="48"/>
      <c r="E62" s="48"/>
      <c r="F62" s="49"/>
      <c r="G62" s="67"/>
    </row>
    <row r="63" spans="1:15" s="47" customFormat="1" ht="30" customHeight="1" x14ac:dyDescent="0.25">
      <c r="A63" s="42" t="s">
        <v>73</v>
      </c>
      <c r="B63" s="42"/>
      <c r="C63" s="42"/>
      <c r="D63" s="43" t="s">
        <v>74</v>
      </c>
      <c r="E63" s="44"/>
      <c r="F63" s="45"/>
      <c r="G63" s="67"/>
    </row>
    <row r="64" spans="1:15" s="47" customFormat="1" ht="3.95" customHeight="1" x14ac:dyDescent="0.25">
      <c r="A64" s="48"/>
      <c r="B64" s="48"/>
      <c r="C64" s="48"/>
      <c r="D64" s="48"/>
      <c r="E64" s="48"/>
      <c r="F64" s="49"/>
      <c r="G64" s="67"/>
    </row>
    <row r="65" spans="1:15" s="102" customFormat="1" ht="30" customHeight="1" x14ac:dyDescent="0.25">
      <c r="A65" s="50" t="s">
        <v>145</v>
      </c>
      <c r="B65" s="51" t="s">
        <v>80</v>
      </c>
      <c r="C65" s="51"/>
      <c r="D65" s="52" t="s">
        <v>146</v>
      </c>
      <c r="F65" s="105" t="s">
        <v>82</v>
      </c>
      <c r="G65" s="71" t="str">
        <f>IF(AND(ISBLANK(F65),C65="x",$O$9&gt;0),"Attenzione: domanda a risposta obbligatoria",IF(ISBLANK(F65),"",IF(AND(LEN(F65)=1,OR(UPPER(F65)="N",UPPER(F65)="S")),"",IF(ISBLANK(F65),"","  Errore ! Inserire S o N"))))</f>
        <v/>
      </c>
      <c r="H65" s="47"/>
      <c r="I65" s="47"/>
      <c r="J65" s="47"/>
      <c r="K65" s="47"/>
      <c r="L65" s="55" t="str">
        <f>LEFT(A65,3)</f>
        <v>PRD</v>
      </c>
      <c r="M65" s="55" t="str">
        <f>RIGHT(A65,3)</f>
        <v>382</v>
      </c>
      <c r="N65" s="55" t="str">
        <f>B65</f>
        <v>FLAG</v>
      </c>
      <c r="O65" s="56" t="str">
        <f>IF(AND(LEN(F65)=1,OR(UPPER(F65)="N",UPPER(F65)="S")),UPPER(F65),"")</f>
        <v>S</v>
      </c>
    </row>
    <row r="66" spans="1:15" s="102" customFormat="1" ht="3.95" customHeight="1" x14ac:dyDescent="0.25">
      <c r="A66" s="59"/>
      <c r="B66" s="59"/>
      <c r="C66" s="59"/>
      <c r="D66" s="88"/>
      <c r="E66" s="88"/>
      <c r="F66" s="103"/>
      <c r="G66" s="140"/>
    </row>
    <row r="67" spans="1:15" s="102" customFormat="1" ht="30" customHeight="1" x14ac:dyDescent="0.25">
      <c r="A67" s="50" t="s">
        <v>147</v>
      </c>
      <c r="B67" s="51" t="s">
        <v>22</v>
      </c>
      <c r="C67" s="51"/>
      <c r="D67" s="52" t="s">
        <v>148</v>
      </c>
      <c r="F67" s="70">
        <v>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H67" s="47"/>
      <c r="I67" s="47"/>
      <c r="J67" s="47"/>
      <c r="K67" s="47"/>
      <c r="L67" s="55" t="str">
        <f>LEFT(A67,3)</f>
        <v>PRD</v>
      </c>
      <c r="M67" s="55" t="str">
        <f>RIGHT(A67,3)</f>
        <v>368</v>
      </c>
      <c r="N67" s="55" t="str">
        <f>B67</f>
        <v>INT</v>
      </c>
      <c r="O67" s="56">
        <f>IF(ISNUMBER(F67),ROUND(F67,0),"")</f>
        <v>0</v>
      </c>
    </row>
    <row r="68" spans="1:15" s="102" customFormat="1" ht="3.95" customHeight="1" x14ac:dyDescent="0.25">
      <c r="A68" s="50"/>
      <c r="B68" s="50"/>
      <c r="C68" s="50"/>
      <c r="D68" s="57"/>
      <c r="E68" s="88"/>
      <c r="F68" s="103"/>
      <c r="G68" s="140"/>
    </row>
    <row r="69" spans="1:15" s="102" customFormat="1" ht="30" customHeight="1" x14ac:dyDescent="0.25">
      <c r="A69" s="50" t="s">
        <v>149</v>
      </c>
      <c r="B69" s="51" t="s">
        <v>22</v>
      </c>
      <c r="C69" s="51"/>
      <c r="D69" s="52" t="s">
        <v>150</v>
      </c>
      <c r="F69" s="70">
        <v>3113068</v>
      </c>
      <c r="G69" s="71" t="str">
        <f>IF(AND(ISBLANK(F69),C69="x",$O$9&gt;0),"Attenzione: domanda a risposta obbligatoria",IF(ISBLANK(F69),"",IF(ISNUMBER(F69),IF(F69-INT(F69)=0,"","  Errore ! Inserire un numero intero senza decimali"),"  Errore ! Inserire un numero intero senza decimali")))</f>
        <v/>
      </c>
      <c r="H69" s="47"/>
      <c r="I69" s="47"/>
      <c r="J69" s="47"/>
      <c r="K69" s="47"/>
      <c r="L69" s="55" t="str">
        <f>LEFT(A69,3)</f>
        <v>PRD</v>
      </c>
      <c r="M69" s="55" t="str">
        <f>RIGHT(A69,3)</f>
        <v>369</v>
      </c>
      <c r="N69" s="55" t="str">
        <f>B69</f>
        <v>INT</v>
      </c>
      <c r="O69" s="56">
        <f>IF(ISNUMBER(F69),ROUND(F69,0),"")</f>
        <v>3113068</v>
      </c>
    </row>
    <row r="70" spans="1:15" s="102" customFormat="1" ht="3.95" customHeight="1" x14ac:dyDescent="0.25">
      <c r="A70" s="59"/>
      <c r="B70" s="59"/>
      <c r="C70" s="59"/>
      <c r="D70" s="88"/>
      <c r="E70" s="88"/>
      <c r="F70" s="103"/>
      <c r="G70" s="140"/>
    </row>
    <row r="71" spans="1:15" s="102" customFormat="1" ht="30" customHeight="1" x14ac:dyDescent="0.25">
      <c r="A71" s="50" t="s">
        <v>151</v>
      </c>
      <c r="B71" s="51" t="s">
        <v>22</v>
      </c>
      <c r="C71" s="51"/>
      <c r="D71" s="52" t="s">
        <v>152</v>
      </c>
      <c r="F71" s="70">
        <v>3256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370</v>
      </c>
      <c r="N71" s="55" t="str">
        <f>B71</f>
        <v>INT</v>
      </c>
      <c r="O71" s="56">
        <f>IF(ISNUMBER(F71),ROUND(F71,0),"")</f>
        <v>3256</v>
      </c>
    </row>
    <row r="72" spans="1:15" s="102" customFormat="1" ht="3.95" customHeight="1" x14ac:dyDescent="0.25">
      <c r="A72" s="68"/>
      <c r="B72" s="68"/>
      <c r="C72" s="68"/>
      <c r="D72" s="88"/>
      <c r="E72" s="88"/>
      <c r="F72" s="103"/>
      <c r="G72" s="140"/>
    </row>
    <row r="73" spans="1:15" s="47" customFormat="1" ht="30" customHeight="1" x14ac:dyDescent="0.25">
      <c r="A73" s="42" t="s">
        <v>89</v>
      </c>
      <c r="B73" s="42"/>
      <c r="C73" s="42"/>
      <c r="D73" s="43" t="s">
        <v>90</v>
      </c>
      <c r="E73" s="44"/>
      <c r="F73" s="45"/>
      <c r="G73" s="131"/>
    </row>
    <row r="74" spans="1:15" s="47" customFormat="1" ht="3.95" customHeight="1" x14ac:dyDescent="0.25">
      <c r="A74" s="106"/>
      <c r="B74" s="106"/>
      <c r="C74" s="106"/>
      <c r="D74" s="48"/>
      <c r="E74" s="48"/>
      <c r="F74" s="49"/>
      <c r="G74" s="131"/>
    </row>
    <row r="75" spans="1:15" s="47" customFormat="1" ht="15" x14ac:dyDescent="0.25">
      <c r="A75" s="68" t="s">
        <v>91</v>
      </c>
      <c r="B75" s="69" t="s">
        <v>92</v>
      </c>
      <c r="C75" s="69"/>
      <c r="D75" s="48" t="s">
        <v>93</v>
      </c>
      <c r="F75" s="49"/>
      <c r="G75" s="46"/>
      <c r="L75" s="55" t="str">
        <f>LEFT(A75,3)</f>
        <v>INF</v>
      </c>
      <c r="M75" s="55" t="str">
        <f>RIGHT(A75,3)</f>
        <v>209</v>
      </c>
      <c r="N75" s="55" t="str">
        <f>B75</f>
        <v>NOTE</v>
      </c>
      <c r="O75" s="158" t="str">
        <f>IF(ISBLANK(E76),"",LEFT(E76,1500))</f>
        <v/>
      </c>
    </row>
    <row r="76" spans="1:15" s="47" customFormat="1" ht="45" customHeight="1" x14ac:dyDescent="0.25">
      <c r="A76" s="107"/>
      <c r="B76" s="107"/>
      <c r="C76" s="107"/>
      <c r="D76" s="108"/>
      <c r="E76" s="109"/>
      <c r="F76" s="110"/>
      <c r="G76" s="111" t="str">
        <f>IF(LEN(D76)&gt;1500,"Attenzione, è stato superato il numero massimo di 1500 caratteri","")</f>
        <v/>
      </c>
    </row>
    <row r="77" spans="1:15" x14ac:dyDescent="0.25">
      <c r="A77" s="112"/>
      <c r="B77" s="112"/>
      <c r="C77" s="112"/>
      <c r="D77" s="113"/>
      <c r="E77" s="113"/>
      <c r="F77" s="114"/>
    </row>
    <row r="78" spans="1:15" ht="15" x14ac:dyDescent="0.2">
      <c r="A78" s="68" t="s">
        <v>94</v>
      </c>
      <c r="B78" s="69" t="s">
        <v>92</v>
      </c>
      <c r="C78" s="69"/>
      <c r="D78" s="48" t="s">
        <v>95</v>
      </c>
      <c r="F78" s="49"/>
      <c r="G78" s="46"/>
      <c r="H78" s="47"/>
      <c r="I78" s="47"/>
      <c r="J78" s="47"/>
      <c r="K78" s="47"/>
      <c r="L78" s="55" t="str">
        <f>LEFT(A78,3)</f>
        <v>INF</v>
      </c>
      <c r="M78" s="55" t="str">
        <f>RIGHT(A78,3)</f>
        <v>127</v>
      </c>
      <c r="N78" s="55" t="str">
        <f>B78</f>
        <v>NOTE</v>
      </c>
      <c r="O78" s="158" t="str">
        <f>IF(ISBLANK(E79),"",LEFT(E79,1500))</f>
        <v/>
      </c>
    </row>
    <row r="79" spans="1:15" ht="45" customHeight="1" x14ac:dyDescent="0.2">
      <c r="A79" s="115"/>
      <c r="B79" s="115"/>
      <c r="C79" s="115"/>
      <c r="D79" s="108"/>
      <c r="E79" s="109"/>
      <c r="F79" s="110"/>
      <c r="G79" s="111" t="str">
        <f>IF(LEN(D79)&gt;1500,"Attenzione, è stato superato il numero massimo di 1500 caratteri","")</f>
        <v/>
      </c>
      <c r="L79" s="116" t="s">
        <v>96</v>
      </c>
    </row>
  </sheetData>
  <sheetCalcPr fullCalcOnLoad="1"/>
  <sheetProtection password="DEB4" sheet="1" objects="1" scenarios="1" selectLockedCells="1"/>
  <mergeCells count="5">
    <mergeCell ref="G2:G3"/>
    <mergeCell ref="G4:G5"/>
    <mergeCell ref="G6:G9"/>
    <mergeCell ref="D76:F76"/>
    <mergeCell ref="D79:F79"/>
  </mergeCells>
  <dataValidations count="5">
    <dataValidation type="textLength" allowBlank="1" showInputMessage="1" showErrorMessage="1" error="Inserire massimo 1500 caratteri" sqref="D79:F79 D76:F7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1 F57 F59 F65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19 F31 F35 F37 F39 F41 F43 F45 F47 F53 F55 F61 F67 F69 F71 F29 F27 F23 F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5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2022-12-27T15:32:03Z</dcterms:created>
  <dcterms:modified xsi:type="dcterms:W3CDTF">2022-12-27T15:32:36Z</dcterms:modified>
</cp:coreProperties>
</file>