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40" windowHeight="9855"/>
  </bookViews>
  <sheets>
    <sheet name="SICI(1)" sheetId="1" r:id="rId1"/>
    <sheet name="SICI(2)" sheetId="2" r:id="rId2"/>
    <sheet name="SICI(3)" sheetId="3" r:id="rId3"/>
  </sheets>
  <externalReferences>
    <externalReference r:id="rId4"/>
  </externalReferences>
  <definedNames>
    <definedName name="_xlnm.Print_Area" localSheetId="0">'SICI(1)'!$A$1:$F$89</definedName>
    <definedName name="_xlnm.Print_Area" localSheetId="1">'SICI(2)'!$A$1:$F$70</definedName>
    <definedName name="_xlnm.Print_Area" localSheetId="2">'SICI(3)'!$A$1:$F$79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25725"/>
</workbook>
</file>

<file path=xl/calcChain.xml><?xml version="1.0" encoding="utf-8"?>
<calcChain xmlns="http://schemas.openxmlformats.org/spreadsheetml/2006/main">
  <c r="F79" i="3"/>
  <c r="N78"/>
  <c r="M78"/>
  <c r="L78"/>
  <c r="K78"/>
  <c r="F76"/>
  <c r="N75"/>
  <c r="M75"/>
  <c r="L75"/>
  <c r="K75"/>
  <c r="N71"/>
  <c r="M71"/>
  <c r="L71"/>
  <c r="K71"/>
  <c r="F71"/>
  <c r="N69"/>
  <c r="M69"/>
  <c r="L69"/>
  <c r="K69"/>
  <c r="F69"/>
  <c r="N67"/>
  <c r="M67"/>
  <c r="L67"/>
  <c r="K67"/>
  <c r="F67"/>
  <c r="N65"/>
  <c r="M65"/>
  <c r="L65"/>
  <c r="K65"/>
  <c r="F65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3"/>
  <c r="M53"/>
  <c r="L53"/>
  <c r="K53"/>
  <c r="F53"/>
  <c r="N51"/>
  <c r="M51"/>
  <c r="L51"/>
  <c r="K51"/>
  <c r="F51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9"/>
  <c r="M39"/>
  <c r="L39"/>
  <c r="K39"/>
  <c r="F39"/>
  <c r="N37"/>
  <c r="M37"/>
  <c r="L37"/>
  <c r="K37"/>
  <c r="F37"/>
  <c r="N35"/>
  <c r="M35"/>
  <c r="L35"/>
  <c r="K35"/>
  <c r="F35"/>
  <c r="N31"/>
  <c r="M31"/>
  <c r="L31"/>
  <c r="K31"/>
  <c r="F31"/>
  <c r="N29"/>
  <c r="M29"/>
  <c r="L29"/>
  <c r="K29"/>
  <c r="F29"/>
  <c r="N27"/>
  <c r="M27"/>
  <c r="L27"/>
  <c r="K27"/>
  <c r="F27"/>
  <c r="E27"/>
  <c r="N25"/>
  <c r="M25"/>
  <c r="L25"/>
  <c r="K25"/>
  <c r="F25"/>
  <c r="N23"/>
  <c r="M23"/>
  <c r="L23"/>
  <c r="K23"/>
  <c r="F23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0" i="2"/>
  <c r="N69"/>
  <c r="M69"/>
  <c r="L69"/>
  <c r="K69"/>
  <c r="F67"/>
  <c r="N66"/>
  <c r="M66"/>
  <c r="L66"/>
  <c r="K66"/>
  <c r="N62"/>
  <c r="M62"/>
  <c r="L62"/>
  <c r="K62"/>
  <c r="F62"/>
  <c r="N60"/>
  <c r="M60"/>
  <c r="L60"/>
  <c r="K60"/>
  <c r="F60"/>
  <c r="N58"/>
  <c r="M58"/>
  <c r="L58"/>
  <c r="K58"/>
  <c r="F58"/>
  <c r="N56"/>
  <c r="M56"/>
  <c r="L56"/>
  <c r="K56"/>
  <c r="F56"/>
  <c r="N54"/>
  <c r="M54"/>
  <c r="L54"/>
  <c r="K54"/>
  <c r="F54"/>
  <c r="N52"/>
  <c r="M52"/>
  <c r="L52"/>
  <c r="K52"/>
  <c r="F52"/>
  <c r="N48"/>
  <c r="M48"/>
  <c r="L48"/>
  <c r="K48"/>
  <c r="F48"/>
  <c r="N46"/>
  <c r="M46"/>
  <c r="L46"/>
  <c r="K46"/>
  <c r="F46"/>
  <c r="N43"/>
  <c r="M43"/>
  <c r="L43"/>
  <c r="K43"/>
  <c r="F43"/>
  <c r="N41"/>
  <c r="M41"/>
  <c r="L41"/>
  <c r="K41"/>
  <c r="F41"/>
  <c r="E41"/>
  <c r="N39"/>
  <c r="M39"/>
  <c r="L39"/>
  <c r="K39"/>
  <c r="F39"/>
  <c r="M37"/>
  <c r="L37"/>
  <c r="K37"/>
  <c r="E37"/>
  <c r="N37" s="1"/>
  <c r="N35"/>
  <c r="M35"/>
  <c r="L35"/>
  <c r="K35"/>
  <c r="F35"/>
  <c r="N33"/>
  <c r="M33"/>
  <c r="L33"/>
  <c r="K33"/>
  <c r="F33"/>
  <c r="E33"/>
  <c r="N29"/>
  <c r="M29"/>
  <c r="L29"/>
  <c r="K29"/>
  <c r="F29"/>
  <c r="N27"/>
  <c r="M27"/>
  <c r="L27"/>
  <c r="K27"/>
  <c r="F27"/>
  <c r="N26"/>
  <c r="L26"/>
  <c r="K26"/>
  <c r="N25"/>
  <c r="M25"/>
  <c r="L25"/>
  <c r="K25"/>
  <c r="N24"/>
  <c r="L24"/>
  <c r="K24"/>
  <c r="N23"/>
  <c r="M23"/>
  <c r="L23"/>
  <c r="K23"/>
  <c r="F23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F6"/>
  <c r="F89" i="1"/>
  <c r="N88"/>
  <c r="M88"/>
  <c r="L88"/>
  <c r="K88"/>
  <c r="F86"/>
  <c r="N85"/>
  <c r="M85"/>
  <c r="L85"/>
  <c r="K85"/>
  <c r="N81"/>
  <c r="M81"/>
  <c r="L81"/>
  <c r="K81"/>
  <c r="F81"/>
  <c r="N79"/>
  <c r="M79"/>
  <c r="L79"/>
  <c r="K79"/>
  <c r="F79"/>
  <c r="N77"/>
  <c r="M77"/>
  <c r="L77"/>
  <c r="K77"/>
  <c r="F77"/>
  <c r="N75"/>
  <c r="M75"/>
  <c r="L75"/>
  <c r="K75"/>
  <c r="F75"/>
  <c r="N73"/>
  <c r="M73"/>
  <c r="L73"/>
  <c r="K73"/>
  <c r="F73"/>
  <c r="M71"/>
  <c r="L71"/>
  <c r="K71"/>
  <c r="E71"/>
  <c r="N71" s="1"/>
  <c r="N67"/>
  <c r="M67"/>
  <c r="L67"/>
  <c r="K67"/>
  <c r="F67"/>
  <c r="N65"/>
  <c r="M65"/>
  <c r="L65"/>
  <c r="K65"/>
  <c r="F65"/>
  <c r="N63"/>
  <c r="M63"/>
  <c r="L63"/>
  <c r="K63"/>
  <c r="F63"/>
  <c r="N61"/>
  <c r="M61"/>
  <c r="L61"/>
  <c r="K61"/>
  <c r="F61"/>
  <c r="E61"/>
  <c r="N59"/>
  <c r="M59"/>
  <c r="L59"/>
  <c r="K59"/>
  <c r="F59"/>
  <c r="M57"/>
  <c r="L57"/>
  <c r="K57"/>
  <c r="E57"/>
  <c r="N57" s="1"/>
  <c r="N55"/>
  <c r="M55"/>
  <c r="L55"/>
  <c r="K55"/>
  <c r="F55"/>
  <c r="N53"/>
  <c r="M53"/>
  <c r="L53"/>
  <c r="K53"/>
  <c r="F53"/>
  <c r="E53"/>
  <c r="N51"/>
  <c r="M51"/>
  <c r="L51"/>
  <c r="K51"/>
  <c r="F51"/>
  <c r="M49"/>
  <c r="L49"/>
  <c r="K49"/>
  <c r="E49"/>
  <c r="N49" s="1"/>
  <c r="N47"/>
  <c r="M47"/>
  <c r="L47"/>
  <c r="K47"/>
  <c r="F47"/>
  <c r="N45"/>
  <c r="M45"/>
  <c r="L45"/>
  <c r="K45"/>
  <c r="F45"/>
  <c r="E45"/>
  <c r="N43"/>
  <c r="M43"/>
  <c r="L43"/>
  <c r="K43"/>
  <c r="F43"/>
  <c r="M41"/>
  <c r="L41"/>
  <c r="K41"/>
  <c r="E41"/>
  <c r="N41" s="1"/>
  <c r="N39"/>
  <c r="M39"/>
  <c r="L39"/>
  <c r="K39"/>
  <c r="F39"/>
  <c r="N37"/>
  <c r="M37"/>
  <c r="L37"/>
  <c r="K37"/>
  <c r="F37"/>
  <c r="E37"/>
  <c r="N35"/>
  <c r="M35"/>
  <c r="L35"/>
  <c r="K35"/>
  <c r="F35"/>
  <c r="M33"/>
  <c r="L33"/>
  <c r="K33"/>
  <c r="E33"/>
  <c r="N33" s="1"/>
  <c r="N29"/>
  <c r="M29"/>
  <c r="L29"/>
  <c r="K29"/>
  <c r="F29"/>
  <c r="N27"/>
  <c r="M27"/>
  <c r="L27"/>
  <c r="K27"/>
  <c r="F27"/>
  <c r="N25"/>
  <c r="M25"/>
  <c r="L25"/>
  <c r="K25"/>
  <c r="F25"/>
  <c r="N23"/>
  <c r="M23"/>
  <c r="L23"/>
  <c r="K23"/>
  <c r="F23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F6"/>
  <c r="N9" l="1"/>
  <c r="F2" s="1"/>
  <c r="F33"/>
  <c r="F41"/>
  <c r="F49"/>
  <c r="F57"/>
  <c r="F71"/>
  <c r="N9" i="2"/>
  <c r="F2" s="1"/>
  <c r="F37"/>
</calcChain>
</file>

<file path=xl/sharedStrings.xml><?xml version="1.0" encoding="utf-8"?>
<sst xmlns="http://schemas.openxmlformats.org/spreadsheetml/2006/main" count="342" uniqueCount="152">
  <si>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</si>
  <si>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</si>
  <si>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</si>
  <si>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</si>
  <si>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</si>
  <si>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COMPARTO SERVIZIO SANITARIO NAZIONALE - ANNO 2020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</si>
  <si>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</si>
  <si>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</si>
  <si>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</si>
  <si>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</si>
  <si>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</si>
  <si>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</si>
  <si>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</si>
  <si>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</si>
  <si>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</si>
  <si>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</si>
  <si>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</si>
  <si>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</si>
  <si>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</si>
  <si>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</si>
  <si>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</si>
  <si>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</si>
  <si>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</si>
  <si>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</si>
  <si>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</si>
  <si>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</si>
  <si>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</si>
  <si>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</si>
  <si>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</si>
  <si>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</si>
  <si>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</si>
  <si>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</si>
  <si>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</si>
  <si>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</si>
  <si>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</si>
  <si>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</si>
  <si>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</si>
  <si>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</si>
  <si>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</si>
  <si>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</si>
  <si>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</si>
  <si>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</si>
  <si>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</si>
  <si>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</si>
  <si>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</si>
  <si>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</si>
  <si>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</si>
  <si>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</si>
  <si>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</si>
  <si>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</si>
  <si>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</si>
  <si>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</si>
  <si>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</si>
  <si>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</si>
  <si>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</si>
  <si>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</si>
  <si>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</si>
  <si>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</si>
  <si>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</si>
  <si>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</si>
  <si>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</si>
  <si>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</si>
  <si>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</si>
  <si>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</si>
  <si>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</si>
  <si>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</si>
  <si>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</si>
  <si>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</si>
  <si>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</si>
  <si>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</si>
  <si>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</si>
  <si>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</si>
  <si>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</si>
  <si>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</si>
  <si>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</si>
  <si>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</si>
  <si>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</si>
  <si>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</si>
  <si>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</si>
  <si>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FLAG</t>
  </si>
  <si>
    <t>Le retribuzioni di risultato sono correlate alla valutazione della prestazione dei dirigenti (S/N)?</t>
  </si>
  <si>
    <t>S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</si>
  <si>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</si>
  <si>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</si>
  <si>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</si>
  <si>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</si>
  <si>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</si>
  <si>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</si>
  <si>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</si>
  <si>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</si>
  <si>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</si>
  <si>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</si>
  <si>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</si>
  <si>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</si>
  <si>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</si>
  <si>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</si>
  <si>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</si>
  <si>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</si>
  <si>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</si>
  <si>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voci della tabella 15 della presente macro-categoria non rilevanti ai fini della verifica del limite art 23 c 2 Dlgs 75/2017 (euro)</t>
  </si>
  <si>
    <t>ORG138</t>
  </si>
  <si>
    <t>Numero di incarichi di struttura complessa effettivamente coperti al 31.12 dell'anno di rilevazione</t>
  </si>
  <si>
    <t>ORG132</t>
  </si>
  <si>
    <t>Numero di incarichi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</si>
  <si>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</si>
  <si>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</si>
  <si>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</si>
  <si>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</si>
  <si>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</si>
  <si>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</si>
  <si>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</si>
  <si>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</si>
  <si>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</si>
  <si>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</si>
  <si>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</si>
  <si>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</si>
  <si>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ORG375</t>
  </si>
  <si>
    <t>Numero totale degli incarichi funzionali ai sensi degli artt. 14, 16 e 17 del Ccnl 22.5.2018 previsti nell’ordinamento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</si>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</sst>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;;;"/>
    <numFmt numFmtId="166" formatCode="[$€]\ #,##0;[Red]\-[$€]\ #,##0"/>
    <numFmt numFmtId="167" formatCode="_-&quot;L.&quot;\ * #,##0_-;\-&quot;L.&quot;\ * #,##0_-;_-&quot;L.&quot;\ * &quot;-&quot;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6.4"/>
      <color indexed="12"/>
      <name val="Helv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4" fillId="0" borderId="0"/>
    <xf numFmtId="0" fontId="6" fillId="0" borderId="0"/>
    <xf numFmtId="0" fontId="9" fillId="0" borderId="0"/>
    <xf numFmtId="0" fontId="5" fillId="0" borderId="0"/>
    <xf numFmtId="0" fontId="9" fillId="0" borderId="0"/>
    <xf numFmtId="0" fontId="45" fillId="0" borderId="0"/>
    <xf numFmtId="0" fontId="51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41" fontId="52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7" fontId="52" fillId="0" borderId="0" applyFont="0" applyFill="0" applyBorder="0" applyAlignment="0" applyProtection="0"/>
  </cellStyleXfs>
  <cellXfs count="157">
    <xf numFmtId="0" fontId="0" fillId="0" borderId="0" xfId="0"/>
    <xf numFmtId="0" fontId="3" fillId="2" borderId="1" xfId="1" applyFont="1" applyFill="1" applyBorder="1" applyAlignment="1" applyProtection="1">
      <alignment horizontal="centerContinuous" readingOrder="1"/>
    </xf>
    <xf numFmtId="164" fontId="5" fillId="2" borderId="1" xfId="2" applyNumberFormat="1" applyFont="1" applyFill="1" applyBorder="1" applyAlignment="1" applyProtection="1">
      <alignment horizontal="centerContinuous" vertical="center" readingOrder="1"/>
    </xf>
    <xf numFmtId="164" fontId="5" fillId="2" borderId="2" xfId="2" applyNumberFormat="1" applyFont="1" applyFill="1" applyBorder="1" applyAlignment="1" applyProtection="1">
      <alignment horizontal="centerContinuous" vertical="center" readingOrder="1"/>
    </xf>
    <xf numFmtId="0" fontId="7" fillId="0" borderId="3" xfId="3" applyFont="1" applyFill="1" applyBorder="1" applyAlignment="1" applyProtection="1">
      <alignment horizontal="center" vertical="center"/>
    </xf>
    <xf numFmtId="164" fontId="4" fillId="0" borderId="0" xfId="2" applyNumberFormat="1" applyAlignment="1" applyProtection="1">
      <alignment vertical="center"/>
    </xf>
    <xf numFmtId="165" fontId="4" fillId="0" borderId="0" xfId="2" applyNumberFormat="1" applyFont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Continuous" readingOrder="1"/>
    </xf>
    <xf numFmtId="0" fontId="3" fillId="2" borderId="0" xfId="1" applyFont="1" applyFill="1" applyBorder="1" applyAlignment="1" applyProtection="1">
      <alignment horizontal="centerContinuous"/>
    </xf>
    <xf numFmtId="164" fontId="5" fillId="2" borderId="0" xfId="2" applyNumberFormat="1" applyFont="1" applyFill="1" applyBorder="1" applyAlignment="1" applyProtection="1">
      <alignment horizontal="centerContinuous" vertical="center"/>
    </xf>
    <xf numFmtId="164" fontId="5" fillId="2" borderId="4" xfId="2" applyNumberFormat="1" applyFont="1" applyFill="1" applyBorder="1" applyAlignment="1" applyProtection="1">
      <alignment horizontal="centerContinuous" vertical="center"/>
    </xf>
    <xf numFmtId="0" fontId="8" fillId="0" borderId="5" xfId="3" applyFont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right" vertical="top"/>
    </xf>
    <xf numFmtId="164" fontId="4" fillId="2" borderId="7" xfId="2" applyNumberFormat="1" applyFont="1" applyFill="1" applyBorder="1" applyAlignment="1" applyProtection="1">
      <alignment horizontal="right" vertical="top"/>
    </xf>
    <xf numFmtId="0" fontId="3" fillId="2" borderId="7" xfId="1" applyFont="1" applyFill="1" applyBorder="1" applyAlignment="1" applyProtection="1">
      <alignment vertical="top"/>
    </xf>
    <xf numFmtId="164" fontId="5" fillId="2" borderId="7" xfId="2" applyNumberFormat="1" applyFont="1" applyFill="1" applyBorder="1" applyAlignment="1" applyProtection="1">
      <alignment vertical="top"/>
    </xf>
    <xf numFmtId="164" fontId="5" fillId="2" borderId="8" xfId="2" applyNumberFormat="1" applyFont="1" applyFill="1" applyBorder="1" applyAlignment="1" applyProtection="1">
      <alignment vertical="top"/>
    </xf>
    <xf numFmtId="0" fontId="9" fillId="0" borderId="9" xfId="4" applyBorder="1" applyAlignment="1">
      <alignment horizontal="center" vertical="center" wrapText="1"/>
    </xf>
    <xf numFmtId="164" fontId="4" fillId="0" borderId="0" xfId="2" applyNumberFormat="1" applyAlignment="1" applyProtection="1">
      <alignment vertical="top"/>
    </xf>
    <xf numFmtId="164" fontId="4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Alignment="1" applyProtection="1">
      <alignment vertical="center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164" fontId="12" fillId="0" borderId="0" xfId="2" applyNumberFormat="1" applyFont="1" applyAlignment="1" applyProtection="1">
      <alignment horizontal="centerContinuous" vertical="center"/>
    </xf>
    <xf numFmtId="0" fontId="13" fillId="0" borderId="9" xfId="4" applyFont="1" applyBorder="1" applyAlignment="1">
      <alignment horizontal="center" vertical="center" wrapText="1"/>
    </xf>
    <xf numFmtId="164" fontId="8" fillId="0" borderId="5" xfId="2" applyNumberFormat="1" applyFont="1" applyBorder="1" applyAlignment="1" applyProtection="1">
      <alignment horizontal="center" vertical="center" wrapText="1"/>
    </xf>
    <xf numFmtId="164" fontId="12" fillId="0" borderId="0" xfId="2" applyNumberFormat="1" applyFont="1" applyAlignment="1" applyProtection="1">
      <alignment vertical="center"/>
    </xf>
    <xf numFmtId="164" fontId="12" fillId="0" borderId="0" xfId="2" applyNumberFormat="1" applyFont="1" applyAlignment="1" applyProtection="1">
      <alignment horizontal="right" vertical="center"/>
    </xf>
    <xf numFmtId="164" fontId="11" fillId="0" borderId="0" xfId="2" applyNumberFormat="1" applyFont="1" applyAlignment="1" applyProtection="1">
      <alignment vertical="center"/>
    </xf>
    <xf numFmtId="164" fontId="14" fillId="0" borderId="0" xfId="2" applyNumberFormat="1" applyFont="1" applyFill="1" applyBorder="1" applyAlignment="1" applyProtection="1">
      <alignment horizontal="center" vertical="center" wrapText="1"/>
    </xf>
    <xf numFmtId="0" fontId="9" fillId="0" borderId="10" xfId="4" applyBorder="1" applyAlignment="1">
      <alignment horizontal="center" vertical="center" wrapText="1"/>
    </xf>
    <xf numFmtId="164" fontId="15" fillId="0" borderId="0" xfId="2" applyNumberFormat="1" applyFont="1" applyBorder="1" applyAlignment="1" applyProtection="1">
      <alignment horizontal="right" vertical="center"/>
    </xf>
    <xf numFmtId="164" fontId="14" fillId="3" borderId="11" xfId="2" applyNumberFormat="1" applyFont="1" applyFill="1" applyBorder="1" applyAlignment="1" applyProtection="1">
      <alignment horizontal="center" vertical="center"/>
    </xf>
    <xf numFmtId="0" fontId="16" fillId="0" borderId="0" xfId="4" applyFont="1" applyAlignment="1" applyProtection="1">
      <alignment horizontal="center" vertical="center"/>
      <protection hidden="1"/>
    </xf>
    <xf numFmtId="164" fontId="14" fillId="0" borderId="0" xfId="2" applyNumberFormat="1" applyFont="1" applyFill="1" applyBorder="1" applyAlignment="1" applyProtection="1">
      <alignment horizontal="left" vertical="center"/>
    </xf>
    <xf numFmtId="164" fontId="12" fillId="0" borderId="0" xfId="2" applyNumberFormat="1" applyFont="1" applyAlignment="1" applyProtection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center" vertical="center"/>
    </xf>
    <xf numFmtId="0" fontId="20" fillId="0" borderId="0" xfId="4" applyFont="1" applyAlignment="1">
      <alignment wrapText="1"/>
    </xf>
    <xf numFmtId="0" fontId="20" fillId="0" borderId="0" xfId="4" applyFont="1"/>
    <xf numFmtId="0" fontId="21" fillId="4" borderId="0" xfId="3" applyFont="1" applyFill="1" applyAlignment="1" applyProtection="1">
      <alignment horizontal="centerContinuous" vertical="center"/>
    </xf>
    <xf numFmtId="0" fontId="22" fillId="4" borderId="0" xfId="3" applyFont="1" applyFill="1" applyAlignment="1" applyProtection="1">
      <alignment horizontal="center" vertical="center"/>
    </xf>
    <xf numFmtId="0" fontId="21" fillId="4" borderId="0" xfId="3" applyFont="1" applyFill="1" applyAlignment="1" applyProtection="1">
      <alignment horizontal="center" vertical="center"/>
    </xf>
    <xf numFmtId="0" fontId="23" fillId="4" borderId="0" xfId="3" applyFont="1" applyFill="1" applyAlignment="1" applyProtection="1">
      <alignment horizontal="center" vertical="center"/>
    </xf>
    <xf numFmtId="0" fontId="20" fillId="0" borderId="0" xfId="4" applyFont="1" applyAlignment="1">
      <alignment vertical="center" wrapText="1"/>
    </xf>
    <xf numFmtId="0" fontId="20" fillId="0" borderId="0" xfId="4" applyFont="1" applyAlignment="1">
      <alignment vertical="center"/>
    </xf>
    <xf numFmtId="0" fontId="24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vertical="center" wrapText="1"/>
    </xf>
    <xf numFmtId="14" fontId="19" fillId="0" borderId="11" xfId="3" applyNumberFormat="1" applyFont="1" applyBorder="1" applyAlignment="1" applyProtection="1">
      <alignment horizontal="center" vertical="center" wrapText="1"/>
      <protection locked="0"/>
    </xf>
    <xf numFmtId="0" fontId="28" fillId="0" borderId="0" xfId="6" applyFont="1" applyAlignment="1" applyProtection="1">
      <alignment vertical="center" wrapText="1"/>
    </xf>
    <xf numFmtId="0" fontId="20" fillId="0" borderId="0" xfId="4" applyFont="1" applyAlignment="1" applyProtection="1">
      <alignment horizontal="center" vertical="center"/>
      <protection hidden="1"/>
    </xf>
    <xf numFmtId="0" fontId="20" fillId="0" borderId="0" xfId="4" applyNumberFormat="1" applyFont="1" applyFill="1" applyAlignment="1" applyProtection="1">
      <alignment horizontal="center" vertical="center"/>
      <protection hidden="1"/>
    </xf>
    <xf numFmtId="0" fontId="5" fillId="0" borderId="0" xfId="5" applyFont="1" applyAlignment="1">
      <alignment vertical="center" wrapText="1"/>
    </xf>
    <xf numFmtId="0" fontId="29" fillId="0" borderId="0" xfId="6" applyFont="1" applyAlignment="1">
      <alignment vertical="center" wrapText="1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0" fillId="0" borderId="0" xfId="5" applyFont="1" applyAlignment="1">
      <alignment vertical="center"/>
    </xf>
    <xf numFmtId="0" fontId="30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 wrapText="1"/>
    </xf>
    <xf numFmtId="0" fontId="32" fillId="0" borderId="0" xfId="5" applyFont="1" applyAlignment="1">
      <alignment vertical="center" wrapText="1"/>
    </xf>
    <xf numFmtId="0" fontId="24" fillId="0" borderId="0" xfId="5" applyFont="1" applyAlignment="1">
      <alignment vertical="center" wrapText="1"/>
    </xf>
    <xf numFmtId="0" fontId="19" fillId="0" borderId="0" xfId="5" applyFont="1" applyAlignment="1">
      <alignment horizontal="center" vertical="center"/>
    </xf>
    <xf numFmtId="0" fontId="33" fillId="0" borderId="0" xfId="4" applyFont="1" applyAlignment="1">
      <alignment vertical="center" wrapText="1"/>
    </xf>
    <xf numFmtId="0" fontId="30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3" fontId="19" fillId="0" borderId="11" xfId="4" applyNumberFormat="1" applyFont="1" applyBorder="1" applyAlignment="1" applyProtection="1">
      <alignment horizontal="center" vertical="center" wrapText="1"/>
      <protection locked="0"/>
    </xf>
    <xf numFmtId="0" fontId="28" fillId="0" borderId="0" xfId="4" applyFont="1" applyAlignment="1" applyProtection="1">
      <alignment vertical="center" wrapText="1"/>
    </xf>
    <xf numFmtId="0" fontId="20" fillId="0" borderId="0" xfId="4" applyFont="1" applyFill="1" applyAlignment="1" applyProtection="1">
      <alignment horizontal="center" vertical="center"/>
      <protection hidden="1"/>
    </xf>
    <xf numFmtId="0" fontId="24" fillId="0" borderId="0" xfId="4" applyFont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vertical="center" wrapText="1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horizontal="center" vertical="center"/>
    </xf>
    <xf numFmtId="0" fontId="27" fillId="0" borderId="0" xfId="5" applyFont="1" applyFill="1" applyAlignment="1">
      <alignment vertical="center" wrapText="1"/>
    </xf>
    <xf numFmtId="0" fontId="20" fillId="0" borderId="0" xfId="5" applyFont="1" applyFill="1" applyAlignment="1">
      <alignment vertical="center"/>
    </xf>
    <xf numFmtId="3" fontId="19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 wrapText="1"/>
    </xf>
    <xf numFmtId="0" fontId="24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0" fontId="27" fillId="0" borderId="0" xfId="5" applyFont="1" applyFill="1" applyAlignment="1">
      <alignment vertical="center"/>
    </xf>
    <xf numFmtId="3" fontId="34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vertical="center" wrapText="1"/>
    </xf>
    <xf numFmtId="0" fontId="27" fillId="0" borderId="0" xfId="4" applyFont="1" applyAlignment="1">
      <alignment vertical="center" wrapText="1"/>
    </xf>
    <xf numFmtId="0" fontId="26" fillId="0" borderId="0" xfId="4" applyFont="1" applyFill="1" applyAlignment="1">
      <alignment horizontal="center" vertical="center"/>
    </xf>
    <xf numFmtId="0" fontId="27" fillId="0" borderId="0" xfId="4" applyFont="1" applyFill="1" applyAlignment="1">
      <alignment vertical="center" wrapText="1"/>
    </xf>
    <xf numFmtId="0" fontId="20" fillId="0" borderId="0" xfId="4" applyFont="1" applyFill="1" applyAlignment="1">
      <alignment vertical="center"/>
    </xf>
    <xf numFmtId="3" fontId="19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4" applyFont="1" applyAlignment="1">
      <alignment horizontal="center" vertical="center" wrapText="1"/>
    </xf>
    <xf numFmtId="0" fontId="35" fillId="0" borderId="0" xfId="4" applyFont="1" applyAlignment="1">
      <alignment vertical="center" wrapText="1"/>
    </xf>
    <xf numFmtId="0" fontId="5" fillId="0" borderId="0" xfId="4" applyFont="1" applyFill="1" applyAlignment="1">
      <alignment horizontal="center" vertical="center" wrapText="1"/>
    </xf>
    <xf numFmtId="0" fontId="25" fillId="0" borderId="0" xfId="4" applyFont="1" applyFill="1" applyAlignment="1">
      <alignment horizontal="center" vertical="center"/>
    </xf>
    <xf numFmtId="3" fontId="19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" applyFont="1" applyFill="1" applyAlignment="1">
      <alignment horizontal="center" vertical="center"/>
    </xf>
    <xf numFmtId="0" fontId="20" fillId="0" borderId="0" xfId="4" applyFont="1" applyFill="1" applyAlignment="1">
      <alignment vertical="center" wrapText="1"/>
    </xf>
    <xf numFmtId="3" fontId="19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19" fillId="0" borderId="11" xfId="4" applyFont="1" applyBorder="1" applyAlignment="1" applyProtection="1">
      <alignment horizontal="center" vertical="center" wrapText="1"/>
      <protection locked="0"/>
    </xf>
    <xf numFmtId="0" fontId="36" fillId="0" borderId="0" xfId="4" applyFont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20" fillId="0" borderId="12" xfId="4" applyFont="1" applyBorder="1" applyAlignment="1" applyProtection="1">
      <alignment horizontal="center" vertical="center" wrapText="1"/>
      <protection locked="0"/>
    </xf>
    <xf numFmtId="0" fontId="20" fillId="0" borderId="13" xfId="4" applyFont="1" applyBorder="1" applyAlignment="1" applyProtection="1">
      <alignment horizontal="center" vertical="center" wrapText="1"/>
      <protection locked="0"/>
    </xf>
    <xf numFmtId="0" fontId="20" fillId="0" borderId="14" xfId="4" applyFont="1" applyBorder="1" applyAlignment="1" applyProtection="1">
      <alignment horizontal="center" vertical="center" wrapText="1"/>
      <protection locked="0"/>
    </xf>
    <xf numFmtId="0" fontId="37" fillId="0" borderId="0" xfId="3" applyFont="1" applyAlignment="1">
      <alignment vertical="center" wrapText="1"/>
    </xf>
    <xf numFmtId="0" fontId="38" fillId="0" borderId="0" xfId="4" applyFont="1" applyAlignment="1">
      <alignment vertical="top"/>
    </xf>
    <xf numFmtId="0" fontId="24" fillId="0" borderId="0" xfId="4" applyFont="1" applyAlignment="1">
      <alignment wrapText="1"/>
    </xf>
    <xf numFmtId="0" fontId="19" fillId="0" borderId="0" xfId="4" applyFont="1" applyAlignment="1">
      <alignment wrapText="1"/>
    </xf>
    <xf numFmtId="0" fontId="24" fillId="0" borderId="0" xfId="4" applyFont="1" applyBorder="1" applyAlignment="1"/>
    <xf numFmtId="0" fontId="20" fillId="0" borderId="0" xfId="3" applyFont="1" applyAlignment="1">
      <alignment horizontal="center" vertical="center"/>
    </xf>
    <xf numFmtId="0" fontId="38" fillId="0" borderId="0" xfId="4" applyFont="1"/>
    <xf numFmtId="0" fontId="19" fillId="0" borderId="0" xfId="4" applyFont="1"/>
    <xf numFmtId="0" fontId="39" fillId="2" borderId="1" xfId="1" applyFont="1" applyFill="1" applyBorder="1" applyAlignment="1" applyProtection="1">
      <alignment horizontal="centerContinuous" readingOrder="1"/>
    </xf>
    <xf numFmtId="0" fontId="39" fillId="2" borderId="0" xfId="1" applyFont="1" applyFill="1" applyBorder="1" applyAlignment="1" applyProtection="1">
      <alignment horizontal="centerContinuous" readingOrder="1"/>
    </xf>
    <xf numFmtId="164" fontId="40" fillId="2" borderId="7" xfId="2" applyNumberFormat="1" applyFont="1" applyFill="1" applyBorder="1" applyAlignment="1" applyProtection="1">
      <alignment horizontal="right" vertical="top"/>
    </xf>
    <xf numFmtId="164" fontId="40" fillId="0" borderId="0" xfId="2" applyNumberFormat="1" applyFont="1" applyAlignment="1" applyProtection="1">
      <alignment horizontal="right" vertical="center"/>
    </xf>
    <xf numFmtId="164" fontId="41" fillId="0" borderId="0" xfId="2" applyNumberFormat="1" applyFont="1" applyAlignment="1" applyProtection="1">
      <alignment horizontal="centerContinuous" vertical="center"/>
    </xf>
    <xf numFmtId="164" fontId="40" fillId="0" borderId="0" xfId="2" applyNumberFormat="1" applyFont="1" applyAlignment="1" applyProtection="1">
      <alignment vertical="center"/>
    </xf>
    <xf numFmtId="164" fontId="10" fillId="0" borderId="0" xfId="2" applyNumberFormat="1" applyFont="1" applyAlignment="1" applyProtection="1">
      <alignment horizontal="left" vertical="center"/>
    </xf>
    <xf numFmtId="164" fontId="42" fillId="0" borderId="0" xfId="2" applyNumberFormat="1" applyFont="1" applyAlignment="1" applyProtection="1">
      <alignment horizontal="right" vertical="center"/>
    </xf>
    <xf numFmtId="164" fontId="8" fillId="0" borderId="10" xfId="2" applyNumberFormat="1" applyFont="1" applyBorder="1" applyAlignment="1" applyProtection="1">
      <alignment horizontal="center" vertical="center" wrapText="1"/>
    </xf>
    <xf numFmtId="164" fontId="40" fillId="0" borderId="0" xfId="2" applyNumberFormat="1" applyFont="1" applyBorder="1" applyAlignment="1" applyProtection="1">
      <alignment horizontal="right" vertical="center"/>
    </xf>
    <xf numFmtId="164" fontId="8" fillId="0" borderId="9" xfId="2" applyNumberFormat="1" applyFont="1" applyBorder="1" applyAlignment="1" applyProtection="1">
      <alignment horizontal="center" vertical="center" wrapText="1"/>
    </xf>
    <xf numFmtId="0" fontId="43" fillId="0" borderId="0" xfId="4" applyFont="1" applyAlignment="1">
      <alignment wrapText="1"/>
    </xf>
    <xf numFmtId="0" fontId="43" fillId="0" borderId="0" xfId="4" applyFont="1" applyAlignment="1">
      <alignment vertical="center" wrapText="1"/>
    </xf>
    <xf numFmtId="0" fontId="31" fillId="0" borderId="0" xfId="4" applyFont="1" applyAlignment="1">
      <alignment vertical="center" wrapText="1"/>
    </xf>
    <xf numFmtId="0" fontId="44" fillId="0" borderId="0" xfId="5" applyFont="1" applyFill="1" applyAlignment="1" applyProtection="1">
      <alignment vertical="center" wrapText="1"/>
    </xf>
    <xf numFmtId="0" fontId="20" fillId="0" borderId="0" xfId="5" applyFont="1" applyFill="1" applyAlignment="1" applyProtection="1">
      <alignment horizontal="center" vertical="center"/>
      <protection hidden="1"/>
    </xf>
    <xf numFmtId="3" fontId="19" fillId="0" borderId="0" xfId="5" applyNumberFormat="1" applyFont="1" applyFill="1" applyBorder="1" applyAlignment="1" applyProtection="1">
      <alignment horizontal="center" vertical="center" wrapText="1"/>
    </xf>
    <xf numFmtId="3" fontId="19" fillId="5" borderId="11" xfId="7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4" applyFont="1" applyAlignment="1">
      <alignment horizontal="center" vertical="center" wrapText="1"/>
    </xf>
    <xf numFmtId="0" fontId="46" fillId="0" borderId="0" xfId="4" applyFont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48" fillId="0" borderId="0" xfId="4" applyFont="1" applyAlignment="1">
      <alignment vertical="center" wrapText="1"/>
    </xf>
    <xf numFmtId="0" fontId="4" fillId="0" borderId="0" xfId="4" applyFont="1" applyAlignment="1">
      <alignment vertical="center" wrapText="1"/>
    </xf>
    <xf numFmtId="0" fontId="49" fillId="0" borderId="0" xfId="4" applyFont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50" fillId="0" borderId="0" xfId="4" applyFont="1" applyAlignment="1">
      <alignment vertical="top"/>
    </xf>
    <xf numFmtId="0" fontId="31" fillId="0" borderId="0" xfId="4" applyFont="1" applyBorder="1" applyAlignment="1"/>
    <xf numFmtId="0" fontId="50" fillId="0" borderId="0" xfId="4" applyFont="1"/>
    <xf numFmtId="165" fontId="4" fillId="0" borderId="0" xfId="2" applyNumberFormat="1" applyFont="1" applyAlignment="1" applyProtection="1">
      <alignment vertical="center" wrapText="1"/>
    </xf>
    <xf numFmtId="0" fontId="9" fillId="0" borderId="0" xfId="4" applyBorder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14" fontId="19" fillId="0" borderId="0" xfId="3" applyNumberFormat="1" applyFont="1" applyBorder="1" applyAlignment="1" applyProtection="1">
      <alignment horizontal="center" vertical="center" wrapText="1"/>
    </xf>
    <xf numFmtId="0" fontId="34" fillId="0" borderId="0" xfId="5" applyFont="1" applyFill="1" applyAlignment="1">
      <alignment horizontal="center" vertical="center"/>
    </xf>
    <xf numFmtId="0" fontId="28" fillId="0" borderId="0" xfId="5" applyFont="1" applyAlignment="1" applyProtection="1">
      <alignment vertical="center" wrapText="1"/>
    </xf>
    <xf numFmtId="0" fontId="20" fillId="0" borderId="0" xfId="5" applyFont="1" applyAlignment="1" applyProtection="1">
      <alignment horizontal="center" vertical="center"/>
      <protection hidden="1"/>
    </xf>
    <xf numFmtId="0" fontId="29" fillId="0" borderId="0" xfId="5" applyFont="1" applyAlignment="1">
      <alignment vertical="center" wrapText="1"/>
    </xf>
    <xf numFmtId="0" fontId="27" fillId="0" borderId="0" xfId="5" applyFont="1" applyAlignment="1">
      <alignment vertical="center"/>
    </xf>
    <xf numFmtId="0" fontId="34" fillId="0" borderId="0" xfId="5" applyFont="1" applyAlignment="1">
      <alignment horizontal="center" vertical="center"/>
    </xf>
  </cellXfs>
  <cellStyles count="31">
    <cellStyle name="Collegamento ipertestuale 2" xfId="8"/>
    <cellStyle name="Euro" xfId="9"/>
    <cellStyle name="Migliaia (0)_3tabella15" xfId="10"/>
    <cellStyle name="Migliaia 2" xfId="11"/>
    <cellStyle name="Migliaia 2 2" xfId="12"/>
    <cellStyle name="Migliaia 2 2 2" xfId="13"/>
    <cellStyle name="Migliaia 2 3" xfId="14"/>
    <cellStyle name="Migliaia 3" xfId="15"/>
    <cellStyle name="Migliaia 4" xfId="16"/>
    <cellStyle name="Migliaia 5" xfId="17"/>
    <cellStyle name="Normal 2" xfId="18"/>
    <cellStyle name="Normal 3" xfId="19"/>
    <cellStyle name="Normale" xfId="0" builtinId="0"/>
    <cellStyle name="Normale 2" xfId="3"/>
    <cellStyle name="Normale 2 2 2" xfId="20"/>
    <cellStyle name="Normale 3" xfId="5"/>
    <cellStyle name="Normale 4" xfId="7"/>
    <cellStyle name="Normale 4 2" xfId="21"/>
    <cellStyle name="Normale 4 3" xfId="4"/>
    <cellStyle name="Normale 5" xfId="22"/>
    <cellStyle name="Normale 6" xfId="23"/>
    <cellStyle name="Normale 7" xfId="24"/>
    <cellStyle name="Normale 8" xfId="6"/>
    <cellStyle name="Normale_modello si2 raln_MODIFICATO_ALESSIO" xfId="1"/>
    <cellStyle name="Normale_PRINFEL98_modello si2 raln_MODIFICATO_ALESSIO 2" xfId="2"/>
    <cellStyle name="Percentuale 2" xfId="25"/>
    <cellStyle name="Percentuale 2 2" xfId="26"/>
    <cellStyle name="Percentuale 2 2 2" xfId="27"/>
    <cellStyle name="Percentuale 2 3" xfId="28"/>
    <cellStyle name="Percentuale 3" xfId="29"/>
    <cellStyle name="Valuta (0)_3tabella15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votorossella/Documents/Documenti%202005/Atti%20rilevanza%20esterna/Conto%20annuale/CA%202021%20(RIF.%202020)/3%20invio%206oct2021/flux_6%20ottobre%202021_x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COCOCO"/>
      <sheetName val="IN_SI_1"/>
      <sheetName val="out_SI_1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"/>
      <sheetName val="Incongruenze 1 e 11"/>
      <sheetName val="Incongruenza 2"/>
      <sheetName val="Incongruenze 3 12 e 1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a 14"/>
      <sheetName val="Incongruenza 15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>
        <row r="1">
          <cell r="L1">
            <v>2020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AD8">
            <v>5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8</v>
          </cell>
        </row>
        <row r="15">
          <cell r="AD15">
            <v>0</v>
          </cell>
        </row>
        <row r="17">
          <cell r="AD17">
            <v>25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15</v>
          </cell>
        </row>
        <row r="26">
          <cell r="AD26">
            <v>0</v>
          </cell>
        </row>
        <row r="27">
          <cell r="AD27">
            <v>122</v>
          </cell>
        </row>
        <row r="28">
          <cell r="AD28">
            <v>0</v>
          </cell>
        </row>
        <row r="29">
          <cell r="AD29">
            <v>56</v>
          </cell>
        </row>
        <row r="30">
          <cell r="AD30">
            <v>0</v>
          </cell>
        </row>
        <row r="32">
          <cell r="AD32">
            <v>2</v>
          </cell>
        </row>
        <row r="33">
          <cell r="AD33">
            <v>0</v>
          </cell>
        </row>
        <row r="35">
          <cell r="AD35">
            <v>2</v>
          </cell>
        </row>
        <row r="36">
          <cell r="AD36">
            <v>0</v>
          </cell>
        </row>
        <row r="38">
          <cell r="AD38">
            <v>8</v>
          </cell>
        </row>
        <row r="39">
          <cell r="AD39">
            <v>0</v>
          </cell>
        </row>
        <row r="41">
          <cell r="AD41">
            <v>5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4</v>
          </cell>
        </row>
        <row r="50">
          <cell r="AD50">
            <v>0</v>
          </cell>
        </row>
        <row r="51">
          <cell r="AD51">
            <v>34</v>
          </cell>
        </row>
        <row r="52">
          <cell r="AD52">
            <v>0</v>
          </cell>
        </row>
        <row r="53">
          <cell r="AD53">
            <v>3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2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0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0</v>
          </cell>
        </row>
        <row r="87">
          <cell r="AD87">
            <v>0</v>
          </cell>
        </row>
        <row r="89">
          <cell r="AD89">
            <v>1</v>
          </cell>
        </row>
        <row r="90">
          <cell r="AD90">
            <v>0</v>
          </cell>
        </row>
        <row r="92">
          <cell r="AD92">
            <v>4</v>
          </cell>
        </row>
        <row r="93">
          <cell r="AD93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8">
          <cell r="W8" t="str">
            <v>Dato</v>
          </cell>
        </row>
        <row r="9">
          <cell r="W9">
            <v>2360151</v>
          </cell>
        </row>
        <row r="10">
          <cell r="W10">
            <v>234726</v>
          </cell>
        </row>
        <row r="11">
          <cell r="W11">
            <v>2256658</v>
          </cell>
        </row>
        <row r="12">
          <cell r="W12">
            <v>0</v>
          </cell>
        </row>
        <row r="13">
          <cell r="W13">
            <v>0</v>
          </cell>
        </row>
        <row r="14">
          <cell r="W14">
            <v>0</v>
          </cell>
        </row>
        <row r="15">
          <cell r="W15">
            <v>206686</v>
          </cell>
        </row>
        <row r="20">
          <cell r="W20">
            <v>747589</v>
          </cell>
        </row>
        <row r="21">
          <cell r="W21">
            <v>0</v>
          </cell>
        </row>
        <row r="22">
          <cell r="W22">
            <v>0</v>
          </cell>
        </row>
        <row r="23">
          <cell r="W23">
            <v>21330</v>
          </cell>
        </row>
        <row r="24">
          <cell r="W24">
            <v>840324</v>
          </cell>
        </row>
        <row r="29">
          <cell r="W29">
            <v>597248</v>
          </cell>
        </row>
        <row r="30">
          <cell r="W30">
            <v>22915</v>
          </cell>
        </row>
        <row r="31">
          <cell r="W31">
            <v>92081</v>
          </cell>
        </row>
        <row r="32">
          <cell r="W32">
            <v>0</v>
          </cell>
        </row>
        <row r="33">
          <cell r="W33">
            <v>0</v>
          </cell>
        </row>
        <row r="34">
          <cell r="W34">
            <v>454529</v>
          </cell>
        </row>
        <row r="39">
          <cell r="W39">
            <v>373387</v>
          </cell>
        </row>
      </sheetData>
      <sheetData sheetId="62"/>
      <sheetData sheetId="63">
        <row r="6">
          <cell r="W6" t="str">
            <v>Dato</v>
          </cell>
        </row>
        <row r="7">
          <cell r="W7">
            <v>188411</v>
          </cell>
        </row>
        <row r="8">
          <cell r="W8">
            <v>63194</v>
          </cell>
        </row>
        <row r="9">
          <cell r="W9">
            <v>0</v>
          </cell>
        </row>
        <row r="10">
          <cell r="W10">
            <v>0</v>
          </cell>
        </row>
        <row r="11">
          <cell r="W11">
            <v>69456</v>
          </cell>
        </row>
        <row r="12">
          <cell r="W12">
            <v>0</v>
          </cell>
        </row>
        <row r="17">
          <cell r="W17">
            <v>0</v>
          </cell>
        </row>
        <row r="18">
          <cell r="W18">
            <v>97</v>
          </cell>
        </row>
        <row r="23">
          <cell r="W23">
            <v>190371</v>
          </cell>
        </row>
        <row r="24">
          <cell r="W24">
            <v>0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13964</v>
          </cell>
        </row>
        <row r="32">
          <cell r="W32">
            <v>12806</v>
          </cell>
        </row>
      </sheetData>
      <sheetData sheetId="64"/>
      <sheetData sheetId="65">
        <row r="6">
          <cell r="W6" t="str">
            <v>Dato</v>
          </cell>
        </row>
        <row r="7">
          <cell r="W7">
            <v>216531</v>
          </cell>
        </row>
        <row r="8">
          <cell r="W8">
            <v>1250851</v>
          </cell>
        </row>
        <row r="9">
          <cell r="W9">
            <v>776085</v>
          </cell>
        </row>
        <row r="10">
          <cell r="W10">
            <v>0</v>
          </cell>
        </row>
        <row r="11">
          <cell r="W11">
            <v>1223290</v>
          </cell>
        </row>
        <row r="12">
          <cell r="W12">
            <v>0</v>
          </cell>
        </row>
        <row r="13">
          <cell r="W13">
            <v>21949</v>
          </cell>
        </row>
        <row r="14">
          <cell r="W14">
            <v>0</v>
          </cell>
        </row>
        <row r="19">
          <cell r="W19">
            <v>3624439</v>
          </cell>
        </row>
        <row r="20">
          <cell r="W20">
            <v>1454350</v>
          </cell>
        </row>
        <row r="21">
          <cell r="W21">
            <v>0</v>
          </cell>
        </row>
        <row r="22">
          <cell r="W22">
            <v>0</v>
          </cell>
        </row>
        <row r="23">
          <cell r="W23">
            <v>0</v>
          </cell>
        </row>
        <row r="24">
          <cell r="W24">
            <v>0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0</v>
          </cell>
        </row>
        <row r="28">
          <cell r="W28">
            <v>0</v>
          </cell>
        </row>
        <row r="29">
          <cell r="W29">
            <v>852306</v>
          </cell>
        </row>
        <row r="34">
          <cell r="W34">
            <v>800356</v>
          </cell>
        </row>
        <row r="35">
          <cell r="W35">
            <v>0</v>
          </cell>
        </row>
        <row r="36">
          <cell r="W36">
            <v>0</v>
          </cell>
        </row>
        <row r="37">
          <cell r="W37">
            <v>13212</v>
          </cell>
        </row>
        <row r="42">
          <cell r="W42">
            <v>910232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74">
    <pageSetUpPr fitToPage="1"/>
  </sheetPr>
  <dimension ref="A1:N89"/>
  <sheetViews>
    <sheetView showGridLines="0" tabSelected="1" zoomScale="86" zoomScaleNormal="86" zoomScalePageLayoutView="75" workbookViewId="0">
      <selection activeCell="C86" sqref="C86:E86"/>
    </sheetView>
  </sheetViews>
  <sheetFormatPr defaultColWidth="10" defaultRowHeight="15"/>
  <cols>
    <col min="1" max="2" width="7.7109375" style="117" customWidth="1"/>
    <col min="3" max="3" width="139.5703125" style="41" customWidth="1"/>
    <col min="4" max="4" width="2.28515625" style="41" customWidth="1"/>
    <col min="5" max="5" width="14" style="118" bestFit="1" customWidth="1"/>
    <col min="6" max="6" width="39.5703125" style="40" customWidth="1"/>
    <col min="7" max="9" width="10" style="41"/>
    <col min="10" max="10" width="10" style="41" customWidth="1"/>
    <col min="11" max="14" width="10" style="41" hidden="1" customWidth="1"/>
    <col min="15" max="15" width="10" style="41" customWidth="1"/>
    <col min="16" max="16384" width="10" style="41"/>
  </cols>
  <sheetData>
    <row r="1" spans="1:14" s="5" customFormat="1" ht="45" customHeight="1" thickBot="1">
      <c r="A1" s="1" t="s">
        <v>0</v>
      </c>
      <c r="B1" s="1"/>
      <c r="C1" s="2"/>
      <c r="D1" s="2"/>
      <c r="E1" s="3"/>
      <c r="F1" s="4" t="s">
        <v>1</v>
      </c>
      <c r="H1" s="6" t="s">
        <v>2</v>
      </c>
    </row>
    <row r="2" spans="1:14" s="5" customFormat="1" ht="41.45" customHeight="1">
      <c r="A2" s="7" t="s">
        <v>3</v>
      </c>
      <c r="B2" s="7"/>
      <c r="C2" s="8"/>
      <c r="D2" s="9"/>
      <c r="E2" s="10"/>
      <c r="F2" s="11" t="str">
        <f>IF(AND(ISBLANK($E$23),SUM('[1]t15(1)'!W:W)&gt;0,$N$9&gt;0),"Attenzione: è necessario compilare la domanda LEG428 !!!","OK")</f>
        <v>OK</v>
      </c>
    </row>
    <row r="3" spans="1:14" s="18" customFormat="1" ht="30" customHeight="1" thickBot="1">
      <c r="A3" s="12"/>
      <c r="B3" s="13"/>
      <c r="C3" s="14"/>
      <c r="D3" s="15"/>
      <c r="E3" s="16"/>
      <c r="F3" s="17"/>
    </row>
    <row r="4" spans="1:14" s="5" customFormat="1" ht="16.5" customHeight="1">
      <c r="A4" s="19"/>
      <c r="B4" s="19"/>
      <c r="C4" s="20"/>
      <c r="D4" s="20"/>
      <c r="E4" s="20"/>
      <c r="F4" s="21" t="s">
        <v>4</v>
      </c>
    </row>
    <row r="5" spans="1:14" s="5" customFormat="1" ht="20.25" customHeight="1" thickBot="1">
      <c r="A5" s="22" t="s">
        <v>5</v>
      </c>
      <c r="B5" s="22"/>
      <c r="C5" s="23"/>
      <c r="D5" s="24"/>
      <c r="E5" s="24"/>
      <c r="F5" s="25"/>
    </row>
    <row r="6" spans="1:14" s="27" customFormat="1" ht="20.25" customHeight="1">
      <c r="A6" s="22"/>
      <c r="B6" s="22"/>
      <c r="C6" s="23"/>
      <c r="D6" s="24"/>
      <c r="E6" s="24"/>
      <c r="F6" s="26" t="str">
        <f>IF(AND(ISBLANK(E13),ISBLANK(E15),ISBLANK(E17)),"OK",IF(AND(OR(ISBLANK(E13),YEAR(E13)&gt;[1]t1!L1-1),OR(ISBLANK(E15),YEAR(E15)&gt;[1]t1!L1-1),OR(ISBLANK(E17),YEAR(E17)&gt;[1]t1!L1-1)),"OK","Attenzione: almeno una data di certificazione è antececedente l'anno "&amp;[1]t1!L1&amp;", è necessario giustificare"))</f>
        <v>OK</v>
      </c>
    </row>
    <row r="7" spans="1:14" s="27" customFormat="1" ht="65.25" customHeight="1">
      <c r="A7" s="28"/>
      <c r="B7" s="28"/>
      <c r="C7" s="29"/>
      <c r="D7" s="29"/>
      <c r="E7" s="30"/>
      <c r="F7" s="31"/>
    </row>
    <row r="8" spans="1:14" s="27" customFormat="1" ht="30.75" customHeight="1">
      <c r="A8" s="32"/>
      <c r="B8" s="32"/>
      <c r="C8" s="33" t="s">
        <v>6</v>
      </c>
      <c r="F8" s="31"/>
      <c r="N8" s="34" t="s">
        <v>7</v>
      </c>
    </row>
    <row r="9" spans="1:14" s="27" customFormat="1" ht="30.75" customHeight="1" thickBot="1">
      <c r="A9" s="32"/>
      <c r="B9" s="32"/>
      <c r="C9" s="29"/>
      <c r="D9" s="29"/>
      <c r="E9" s="35"/>
      <c r="F9" s="17"/>
      <c r="N9" s="36">
        <f>(COUNTIF(E:E,"&lt;&gt;"&amp;"")+COUNTIF(C86,"&lt;&gt;"&amp;"")+COUNTIF(C89,"&lt;&gt;"&amp;""))</f>
        <v>28</v>
      </c>
    </row>
    <row r="10" spans="1:14" ht="3.95" customHeight="1">
      <c r="A10" s="37"/>
      <c r="B10" s="37"/>
      <c r="C10" s="38"/>
      <c r="D10" s="37"/>
      <c r="E10" s="39"/>
    </row>
    <row r="11" spans="1:14" s="47" customFormat="1" ht="30" customHeight="1">
      <c r="A11" s="42" t="s">
        <v>8</v>
      </c>
      <c r="B11" s="42"/>
      <c r="C11" s="43" t="s">
        <v>9</v>
      </c>
      <c r="D11" s="44"/>
      <c r="E11" s="45"/>
      <c r="F11" s="46"/>
      <c r="K11" s="34" t="s">
        <v>10</v>
      </c>
      <c r="L11" s="34" t="s">
        <v>11</v>
      </c>
      <c r="M11" s="34" t="s">
        <v>12</v>
      </c>
      <c r="N11" s="34" t="s">
        <v>13</v>
      </c>
    </row>
    <row r="12" spans="1:14" s="47" customFormat="1" ht="3.95" customHeight="1">
      <c r="A12" s="48"/>
      <c r="B12" s="48"/>
      <c r="C12" s="48"/>
      <c r="D12" s="48"/>
      <c r="E12" s="49"/>
      <c r="F12" s="46"/>
    </row>
    <row r="13" spans="1:14" s="47" customFormat="1" ht="30" customHeight="1">
      <c r="A13" s="50" t="s">
        <v>14</v>
      </c>
      <c r="B13" s="51" t="s">
        <v>15</v>
      </c>
      <c r="C13" s="52" t="s">
        <v>16</v>
      </c>
      <c r="E13" s="53">
        <v>44375</v>
      </c>
      <c r="F13" s="54" t="str">
        <f ca="1">IF(ISBLANK(E13),"",IF(AND(E13&gt;=DATE([1]t1!$L$1-2,1,1),E13&lt;=TODAY()),"","Digitare una data non anteriore al 1 Gennaio "&amp;[1]t1!$L$1-1&amp;" (gg/mm/aaaa)"))</f>
        <v/>
      </c>
      <c r="K13" s="55" t="str">
        <f>LEFT(A13,3)</f>
        <v>GEN</v>
      </c>
      <c r="L13" s="55" t="str">
        <f>RIGHT(A13,3)</f>
        <v>353</v>
      </c>
      <c r="M13" s="55" t="str">
        <f>B13</f>
        <v>DATE</v>
      </c>
      <c r="N13" s="56" t="str">
        <f ca="1">IF(AND(E13&gt;=DATE(2017,1,1),E13&lt;=TODAY()),"'"&amp;DAY(E13)&amp;"/"&amp;MONTH(E13)&amp;"/"&amp;YEAR(E13),"")</f>
        <v>'28/6/2021</v>
      </c>
    </row>
    <row r="14" spans="1:14" s="47" customFormat="1" ht="3.95" customHeight="1">
      <c r="A14" s="50"/>
      <c r="B14" s="51"/>
      <c r="C14" s="57"/>
      <c r="D14" s="48"/>
      <c r="E14" s="49"/>
      <c r="F14" s="58"/>
    </row>
    <row r="15" spans="1:14" s="47" customFormat="1" ht="30" customHeight="1">
      <c r="A15" s="50" t="s">
        <v>17</v>
      </c>
      <c r="B15" s="51" t="s">
        <v>15</v>
      </c>
      <c r="C15" s="52" t="s">
        <v>18</v>
      </c>
      <c r="E15" s="53"/>
      <c r="F15" s="54" t="str">
        <f ca="1">IF(ISBLANK(E15),"",IF(AND(E15&gt;=DATE([1]t1!$L$1-2,1,1),E15&lt;=TODAY()),"","Digitare una data non anteriore al 1 Gennaio "&amp;[1]t1!$L$1-1&amp;" (gg/mm/aaaa)"))</f>
        <v/>
      </c>
      <c r="K15" s="55" t="str">
        <f>LEFT(A15,3)</f>
        <v>GEN</v>
      </c>
      <c r="L15" s="55" t="str">
        <f>RIGHT(A15,3)</f>
        <v>354</v>
      </c>
      <c r="M15" s="55" t="str">
        <f>B15</f>
        <v>DATE</v>
      </c>
      <c r="N15" s="56" t="str">
        <f ca="1">IF(AND(E15&gt;=DATE(2017,1,1),E15&lt;=TODAY()),"'"&amp;DAY(E15)&amp;"/"&amp;MONTH(E15)&amp;"/"&amp;YEAR(E15),"")</f>
        <v/>
      </c>
    </row>
    <row r="16" spans="1:14" s="47" customFormat="1" ht="3.95" customHeight="1">
      <c r="A16" s="59"/>
      <c r="B16" s="60"/>
      <c r="C16" s="52"/>
      <c r="D16" s="48"/>
      <c r="E16" s="49"/>
      <c r="F16" s="58"/>
    </row>
    <row r="17" spans="1:14" s="47" customFormat="1" ht="30" customHeight="1">
      <c r="A17" s="50" t="s">
        <v>19</v>
      </c>
      <c r="B17" s="51" t="s">
        <v>15</v>
      </c>
      <c r="C17" s="52" t="s">
        <v>20</v>
      </c>
      <c r="D17" s="61"/>
      <c r="E17" s="53"/>
      <c r="F17" s="54" t="str">
        <f ca="1">IF(ISBLANK(E17),"",IF(AND(E17&gt;=DATE([1]t1!$L$1-2,1,1),E17&lt;=TODAY()),"","Digitare una data non anteriore al 1 Gennaio "&amp;[1]t1!$L$1-1&amp;" (gg/mm/aaaa)"))</f>
        <v/>
      </c>
      <c r="K17" s="55" t="str">
        <f>LEFT(A17,3)</f>
        <v>GEN</v>
      </c>
      <c r="L17" s="55" t="str">
        <f>RIGHT(A17,3)</f>
        <v>355</v>
      </c>
      <c r="M17" s="55" t="str">
        <f>B17</f>
        <v>DATE</v>
      </c>
      <c r="N17" s="56" t="str">
        <f ca="1">IF(AND(E17&gt;=DATE(2017,1,1),E17&lt;=TODAY()),"'"&amp;DAY(E17)&amp;"/"&amp;MONTH(E17)&amp;"/"&amp;YEAR(E17),"")</f>
        <v/>
      </c>
    </row>
    <row r="18" spans="1:14" s="47" customFormat="1" ht="3.95" customHeight="1">
      <c r="A18" s="62"/>
      <c r="B18" s="63"/>
      <c r="C18" s="64"/>
      <c r="D18" s="65"/>
      <c r="E18" s="66"/>
      <c r="F18" s="67"/>
    </row>
    <row r="19" spans="1:14" s="47" customFormat="1" ht="30" customHeight="1">
      <c r="A19" s="68" t="s">
        <v>21</v>
      </c>
      <c r="B19" s="69" t="s">
        <v>22</v>
      </c>
      <c r="C19" s="52" t="s">
        <v>23</v>
      </c>
      <c r="E19" s="70">
        <v>0</v>
      </c>
      <c r="F19" s="71" t="str">
        <f>IF(ISBLANK(E19),"",IF(ISNUMBER(E19),IF(E19-INT(E19)=0,"","  Errore ! Inserire un numero intero senza decimali"),"  Errore ! Inserire un numero intero senza decimali"))</f>
        <v/>
      </c>
      <c r="K19" s="55" t="str">
        <f>LEFT(A19,3)</f>
        <v>GEN</v>
      </c>
      <c r="L19" s="55" t="str">
        <f>RIGHT(A19,3)</f>
        <v>195</v>
      </c>
      <c r="M19" s="55" t="str">
        <f>B19</f>
        <v>INT</v>
      </c>
      <c r="N19" s="72">
        <f>IF(ISNUMBER(E19),ROUND(E19,0),"")</f>
        <v>0</v>
      </c>
    </row>
    <row r="20" spans="1:14" s="47" customFormat="1" ht="3.95" customHeight="1">
      <c r="A20" s="73"/>
      <c r="B20" s="74"/>
      <c r="C20" s="48"/>
      <c r="D20" s="48"/>
      <c r="E20" s="49"/>
      <c r="F20" s="75"/>
    </row>
    <row r="21" spans="1:14" s="47" customFormat="1" ht="30" customHeight="1">
      <c r="A21" s="42" t="s">
        <v>24</v>
      </c>
      <c r="B21" s="42"/>
      <c r="C21" s="43" t="s">
        <v>25</v>
      </c>
      <c r="D21" s="44"/>
      <c r="E21" s="45"/>
      <c r="F21" s="76"/>
    </row>
    <row r="22" spans="1:14" s="47" customFormat="1" ht="3.95" customHeight="1">
      <c r="A22" s="48"/>
      <c r="B22" s="48"/>
      <c r="C22" s="48"/>
      <c r="D22" s="48"/>
      <c r="E22" s="49"/>
      <c r="F22" s="76"/>
    </row>
    <row r="23" spans="1:14" s="47" customFormat="1" ht="30" customHeight="1">
      <c r="A23" s="77" t="s">
        <v>26</v>
      </c>
      <c r="B23" s="78" t="s">
        <v>22</v>
      </c>
      <c r="C23" s="79" t="s">
        <v>27</v>
      </c>
      <c r="D23" s="80"/>
      <c r="E23" s="81">
        <v>7626546</v>
      </c>
      <c r="F23" s="71" t="str">
        <f>IF(ISBLANK(E23),"",IF(ISNUMBER(E23),IF(E23-INT(E23)=0,"","  Errore ! Inserire un numero intero senza decimali"),"  Errore ! Inserire un numero intero senza decimali"))</f>
        <v/>
      </c>
      <c r="K23" s="55" t="str">
        <f>LEFT(A23,3)</f>
        <v>LEG</v>
      </c>
      <c r="L23" s="55" t="str">
        <f>RIGHT(A23,3)</f>
        <v>428</v>
      </c>
      <c r="M23" s="55" t="str">
        <f>B23</f>
        <v>INT</v>
      </c>
      <c r="N23" s="72">
        <f>IF(ISNUMBER(E23),ROUND(E23,0),"")</f>
        <v>7626546</v>
      </c>
    </row>
    <row r="24" spans="1:14" s="47" customFormat="1" ht="3.95" customHeight="1">
      <c r="A24" s="82"/>
      <c r="B24" s="82"/>
      <c r="C24" s="83"/>
      <c r="D24" s="84"/>
      <c r="E24" s="85"/>
      <c r="F24" s="76"/>
    </row>
    <row r="25" spans="1:14" s="47" customFormat="1" ht="30" customHeight="1">
      <c r="A25" s="77" t="s">
        <v>28</v>
      </c>
      <c r="B25" s="78" t="s">
        <v>22</v>
      </c>
      <c r="C25" s="79" t="s">
        <v>29</v>
      </c>
      <c r="D25" s="86"/>
      <c r="E25" s="87"/>
      <c r="F25" s="71" t="str">
        <f>IF(ISBLANK(E25),"",IF(ISNUMBER(E25),IF(E25-INT(E25)=0,"","  Errore ! Inserire un numero intero senza decimali"),"  Errore ! Inserire un numero intero senza decimali"))</f>
        <v/>
      </c>
      <c r="K25" s="55" t="str">
        <f>LEFT(A25,3)</f>
        <v>LEG</v>
      </c>
      <c r="L25" s="55" t="str">
        <f>RIGHT(A25,3)</f>
        <v>425</v>
      </c>
      <c r="M25" s="55" t="str">
        <f>B25</f>
        <v>INT</v>
      </c>
      <c r="N25" s="72" t="str">
        <f>IF(ISNUMBER(E25),ROUND(E25,0),"")</f>
        <v/>
      </c>
    </row>
    <row r="26" spans="1:14" s="47" customFormat="1" ht="3.95" customHeight="1">
      <c r="A26" s="68"/>
      <c r="B26" s="68"/>
      <c r="C26" s="88"/>
      <c r="D26" s="48"/>
      <c r="E26" s="49"/>
      <c r="F26" s="76"/>
    </row>
    <row r="27" spans="1:14" s="47" customFormat="1" ht="30" customHeight="1">
      <c r="A27" s="68" t="s">
        <v>30</v>
      </c>
      <c r="B27" s="69" t="s">
        <v>22</v>
      </c>
      <c r="C27" s="52" t="s">
        <v>31</v>
      </c>
      <c r="E27" s="70">
        <v>704950</v>
      </c>
      <c r="F27" s="71" t="str">
        <f>IF(ISBLANK(E27),"",IF(ISNUMBER(E27),IF(E27-INT(E27)=0,"","  Errore ! Inserire un numero intero senza decimali"),"  Errore ! Inserire un numero intero senza decimali"))</f>
        <v/>
      </c>
      <c r="K27" s="55" t="str">
        <f>LEFT(A27,3)</f>
        <v>LEG</v>
      </c>
      <c r="L27" s="55" t="str">
        <f>RIGHT(A27,3)</f>
        <v>398</v>
      </c>
      <c r="M27" s="55" t="str">
        <f>B27</f>
        <v>INT</v>
      </c>
      <c r="N27" s="72">
        <f>IF(ISNUMBER(E27),ROUND(E27,0),"")</f>
        <v>704950</v>
      </c>
    </row>
    <row r="28" spans="1:14" s="47" customFormat="1" ht="3.95" customHeight="1">
      <c r="A28" s="68"/>
      <c r="B28" s="68"/>
      <c r="C28" s="88"/>
      <c r="D28" s="48"/>
      <c r="E28" s="49"/>
      <c r="F28" s="76"/>
    </row>
    <row r="29" spans="1:14" s="47" customFormat="1" ht="30" customHeight="1">
      <c r="A29" s="68" t="s">
        <v>32</v>
      </c>
      <c r="B29" s="69" t="s">
        <v>22</v>
      </c>
      <c r="C29" s="89" t="s">
        <v>33</v>
      </c>
      <c r="E29" s="70"/>
      <c r="F29" s="71" t="str">
        <f>IF(ISBLANK(E29),"",IF(ISNUMBER(E29),IF(E29-INT(E29)=0,"","  Errore ! Inserire un numero intero senza decimali"),"  Errore ! Inserire un numero intero senza decimali"))</f>
        <v/>
      </c>
      <c r="K29" s="55" t="str">
        <f>LEFT(A29,3)</f>
        <v>LEG</v>
      </c>
      <c r="L29" s="55" t="str">
        <f>RIGHT(A29,3)</f>
        <v>290</v>
      </c>
      <c r="M29" s="55" t="str">
        <f>B29</f>
        <v>INT</v>
      </c>
      <c r="N29" s="72" t="str">
        <f>IF(ISNUMBER(E29),ROUND(E29,0),"")</f>
        <v/>
      </c>
    </row>
    <row r="30" spans="1:14" s="47" customFormat="1" ht="3.95" customHeight="1">
      <c r="A30" s="73"/>
      <c r="B30" s="73"/>
      <c r="C30" s="48"/>
      <c r="D30" s="48"/>
      <c r="E30" s="49"/>
      <c r="F30" s="76"/>
    </row>
    <row r="31" spans="1:14" s="47" customFormat="1" ht="30" customHeight="1">
      <c r="A31" s="42" t="s">
        <v>34</v>
      </c>
      <c r="B31" s="42"/>
      <c r="C31" s="43" t="s">
        <v>35</v>
      </c>
      <c r="D31" s="44"/>
      <c r="E31" s="45"/>
      <c r="F31" s="76"/>
    </row>
    <row r="32" spans="1:14" s="47" customFormat="1" ht="3.6" customHeight="1">
      <c r="A32" s="68"/>
      <c r="B32" s="68"/>
      <c r="C32" s="48"/>
      <c r="D32" s="48"/>
      <c r="E32" s="49"/>
      <c r="F32" s="76"/>
    </row>
    <row r="33" spans="1:14" s="47" customFormat="1" ht="30" customHeight="1">
      <c r="A33" s="77" t="s">
        <v>36</v>
      </c>
      <c r="B33" s="90" t="s">
        <v>22</v>
      </c>
      <c r="C33" s="91" t="s">
        <v>37</v>
      </c>
      <c r="D33" s="92"/>
      <c r="E33" s="93">
        <f>'[1]1G'!AD8+'[1]1G'!AD9+'[1]1G'!AD11+'[1]1G'!AD12+'[1]1G'!AD32+'[1]1G'!AD33+'[1]1G'!AD35+'[1]1G'!AD36+'[1]1G'!AD56+'[1]1G'!AD57+'[1]1G'!AD59+'[1]1G'!AD60</f>
        <v>30</v>
      </c>
      <c r="F33" s="71" t="str">
        <f>IF(ISBLANK(E33),"",IF(ISNUMBER(E33),IF(E33-INT(E33)=0,"","  Errore ! Inserire un numero intero senza decimali"),"  Errore ! Inserire un numero intero senza decimali"))</f>
        <v/>
      </c>
      <c r="K33" s="55" t="str">
        <f>LEFT(A33,3)</f>
        <v>ORG</v>
      </c>
      <c r="L33" s="55" t="str">
        <f>RIGHT(A33,3)</f>
        <v>411</v>
      </c>
      <c r="M33" s="55" t="str">
        <f>B33</f>
        <v>INT</v>
      </c>
      <c r="N33" s="72">
        <f>IF(ISNUMBER(E33),ROUND(E33,0),"")</f>
        <v>30</v>
      </c>
    </row>
    <row r="34" spans="1:14" s="47" customFormat="1" ht="3.95" customHeight="1">
      <c r="A34" s="94"/>
      <c r="B34" s="94"/>
      <c r="C34" s="48"/>
      <c r="D34" s="48"/>
      <c r="E34" s="49"/>
      <c r="F34" s="76"/>
    </row>
    <row r="35" spans="1:14" s="47" customFormat="1" ht="30" customHeight="1">
      <c r="A35" s="59" t="s">
        <v>38</v>
      </c>
      <c r="B35" s="69" t="s">
        <v>22</v>
      </c>
      <c r="C35" s="46" t="s">
        <v>39</v>
      </c>
      <c r="E35" s="70">
        <v>16446</v>
      </c>
      <c r="F35" s="71" t="str">
        <f>IF(ISBLANK(E35),"",IF(ISNUMBER(E35),IF(E35-INT(E35)=0,"","  Errore ! Inserire un numero intero senza decimali"),"  Errore ! Inserire un numero intero senza decimali"))</f>
        <v/>
      </c>
      <c r="K35" s="55" t="str">
        <f>LEFT(A35,3)</f>
        <v>ORG</v>
      </c>
      <c r="L35" s="55" t="str">
        <f>RIGHT(A35,3)</f>
        <v>166</v>
      </c>
      <c r="M35" s="55" t="str">
        <f>B35</f>
        <v>INT</v>
      </c>
      <c r="N35" s="72">
        <f>IF(ISNUMBER(E35),ROUND(E35,0),"")</f>
        <v>16446</v>
      </c>
    </row>
    <row r="36" spans="1:14" s="47" customFormat="1" ht="3.95" customHeight="1">
      <c r="A36" s="59"/>
      <c r="B36" s="59"/>
      <c r="C36" s="95"/>
      <c r="D36" s="48"/>
      <c r="E36" s="49"/>
      <c r="F36" s="76"/>
    </row>
    <row r="37" spans="1:14" s="47" customFormat="1" ht="30" customHeight="1">
      <c r="A37" s="77" t="s">
        <v>40</v>
      </c>
      <c r="B37" s="90" t="s">
        <v>22</v>
      </c>
      <c r="C37" s="91" t="s">
        <v>41</v>
      </c>
      <c r="D37" s="92"/>
      <c r="E37" s="93">
        <f>'[1]1G'!AD14+'[1]1G'!AD15+'[1]1G'!AD38+'[1]1G'!AD39+'[1]1G'!AD62+'[1]1G'!AD63</f>
        <v>16</v>
      </c>
      <c r="F37" s="71" t="str">
        <f>IF(ISBLANK(E37),"",IF(ISNUMBER(E37),IF(E37-INT(E37)=0,"","  Errore ! Inserire un numero intero senza decimali"),"  Errore ! Inserire un numero intero senza decimali"))</f>
        <v/>
      </c>
      <c r="K37" s="55" t="str">
        <f>LEFT(A37,3)</f>
        <v>ORG</v>
      </c>
      <c r="L37" s="55" t="str">
        <f>RIGHT(A37,3)</f>
        <v>412</v>
      </c>
      <c r="M37" s="55" t="str">
        <f>B37</f>
        <v>INT</v>
      </c>
      <c r="N37" s="72">
        <f>IF(ISNUMBER(E37),ROUND(E37,0),"")</f>
        <v>16</v>
      </c>
    </row>
    <row r="38" spans="1:14" s="47" customFormat="1" ht="4.1500000000000004" customHeight="1">
      <c r="A38" s="96"/>
      <c r="B38" s="96"/>
      <c r="C38" s="83"/>
      <c r="D38" s="84"/>
      <c r="E38" s="85"/>
      <c r="F38" s="76"/>
    </row>
    <row r="39" spans="1:14" s="47" customFormat="1" ht="30" customHeight="1">
      <c r="A39" s="97" t="s">
        <v>42</v>
      </c>
      <c r="B39" s="90" t="s">
        <v>22</v>
      </c>
      <c r="C39" s="91" t="s">
        <v>43</v>
      </c>
      <c r="D39" s="92"/>
      <c r="E39" s="98">
        <v>11538</v>
      </c>
      <c r="F39" s="71" t="str">
        <f>IF(ISBLANK(E39),"",IF(ISNUMBER(E39),IF(E39-INT(E39)=0,"","  Errore ! Inserire un numero intero senza decimali"),"  Errore ! Inserire un numero intero senza decimali"))</f>
        <v/>
      </c>
      <c r="K39" s="55" t="str">
        <f>LEFT(A39,3)</f>
        <v>ORG</v>
      </c>
      <c r="L39" s="55" t="str">
        <f>RIGHT(A39,3)</f>
        <v>413</v>
      </c>
      <c r="M39" s="55" t="str">
        <f>B39</f>
        <v>INT</v>
      </c>
      <c r="N39" s="72">
        <f>IF(ISNUMBER(E39),ROUND(E39,0),"")</f>
        <v>11538</v>
      </c>
    </row>
    <row r="40" spans="1:14" s="47" customFormat="1" ht="4.1500000000000004" customHeight="1">
      <c r="A40" s="97"/>
      <c r="B40" s="97"/>
      <c r="C40" s="83"/>
      <c r="D40" s="84"/>
      <c r="E40" s="85"/>
      <c r="F40" s="76"/>
    </row>
    <row r="41" spans="1:14" s="47" customFormat="1" ht="30" customHeight="1">
      <c r="A41" s="77" t="s">
        <v>44</v>
      </c>
      <c r="B41" s="90" t="s">
        <v>22</v>
      </c>
      <c r="C41" s="91" t="s">
        <v>45</v>
      </c>
      <c r="D41" s="92"/>
      <c r="E41" s="93">
        <f>'[1]1G'!AD17+'[1]1G'!AD18+'[1]1G'!AD41+'[1]1G'!AD42+'[1]1G'!AD65+'[1]1G'!AD66</f>
        <v>30</v>
      </c>
      <c r="F41" s="71" t="str">
        <f>IF(ISBLANK(E41),"",IF(ISNUMBER(E41),IF(E41-INT(E41)=0,"","  Errore ! Inserire un numero intero senza decimali"),"  Errore ! Inserire un numero intero senza decimali"))</f>
        <v/>
      </c>
      <c r="K41" s="55" t="str">
        <f>LEFT(A41,3)</f>
        <v>ORG</v>
      </c>
      <c r="L41" s="55" t="str">
        <f>RIGHT(A41,3)</f>
        <v>414</v>
      </c>
      <c r="M41" s="55" t="str">
        <f>B41</f>
        <v>INT</v>
      </c>
      <c r="N41" s="72">
        <f>IF(ISNUMBER(E41),ROUND(E41,0),"")</f>
        <v>30</v>
      </c>
    </row>
    <row r="42" spans="1:14" s="47" customFormat="1" ht="4.1500000000000004" customHeight="1">
      <c r="A42" s="96"/>
      <c r="B42" s="96"/>
      <c r="C42" s="83"/>
      <c r="D42" s="84"/>
      <c r="E42" s="85"/>
      <c r="F42" s="76"/>
    </row>
    <row r="43" spans="1:14" s="47" customFormat="1" ht="30" customHeight="1">
      <c r="A43" s="77" t="s">
        <v>46</v>
      </c>
      <c r="B43" s="90" t="s">
        <v>22</v>
      </c>
      <c r="C43" s="91" t="s">
        <v>47</v>
      </c>
      <c r="D43" s="92"/>
      <c r="E43" s="98">
        <v>10154</v>
      </c>
      <c r="F43" s="71" t="str">
        <f>IF(ISBLANK(E43),"",IF(ISNUMBER(E43),IF(E43-INT(E43)=0,"","  Errore ! Inserire un numero intero senza decimali"),"  Errore ! Inserire un numero intero senza decimali"))</f>
        <v/>
      </c>
      <c r="K43" s="55" t="str">
        <f>LEFT(A43,3)</f>
        <v>ORG</v>
      </c>
      <c r="L43" s="55" t="str">
        <f>RIGHT(A43,3)</f>
        <v>415</v>
      </c>
      <c r="M43" s="55" t="str">
        <f>B43</f>
        <v>INT</v>
      </c>
      <c r="N43" s="72">
        <f>IF(ISNUMBER(E43),ROUND(E43,0),"")</f>
        <v>10154</v>
      </c>
    </row>
    <row r="44" spans="1:14" s="47" customFormat="1" ht="4.1500000000000004" customHeight="1">
      <c r="A44" s="97"/>
      <c r="B44" s="97"/>
      <c r="C44" s="83"/>
      <c r="D44" s="84"/>
      <c r="E44" s="85"/>
      <c r="F44" s="76"/>
    </row>
    <row r="45" spans="1:14" s="47" customFormat="1" ht="30" customHeight="1">
      <c r="A45" s="77" t="s">
        <v>48</v>
      </c>
      <c r="B45" s="90" t="s">
        <v>22</v>
      </c>
      <c r="C45" s="91" t="s">
        <v>49</v>
      </c>
      <c r="D45" s="92"/>
      <c r="E45" s="93">
        <f>'[1]1G'!AD20+'[1]1G'!AD21+'[1]1G'!AD44+'[1]1G'!AD45+'[1]1G'!AD68+'[1]1G'!AD69</f>
        <v>0</v>
      </c>
      <c r="F45" s="71" t="str">
        <f>IF(ISBLANK(E45),"",IF(ISNUMBER(E45),IF(E45-INT(E45)=0,"","  Errore ! Inserire un numero intero senza decimali"),"  Errore ! Inserire un numero intero senza decimali"))</f>
        <v/>
      </c>
      <c r="K45" s="55" t="str">
        <f>LEFT(A45,3)</f>
        <v>ORG</v>
      </c>
      <c r="L45" s="55" t="str">
        <f>RIGHT(A45,3)</f>
        <v>416</v>
      </c>
      <c r="M45" s="55" t="str">
        <f>B45</f>
        <v>INT</v>
      </c>
      <c r="N45" s="72">
        <f>IF(ISNUMBER(E45),ROUND(E45,0),"")</f>
        <v>0</v>
      </c>
    </row>
    <row r="46" spans="1:14" s="47" customFormat="1" ht="4.1500000000000004" customHeight="1">
      <c r="A46" s="96"/>
      <c r="B46" s="96"/>
      <c r="C46" s="83"/>
      <c r="D46" s="84"/>
      <c r="E46" s="85"/>
      <c r="F46" s="76"/>
    </row>
    <row r="47" spans="1:14" s="47" customFormat="1" ht="30" customHeight="1">
      <c r="A47" s="77" t="s">
        <v>50</v>
      </c>
      <c r="B47" s="90" t="s">
        <v>22</v>
      </c>
      <c r="C47" s="91" t="s">
        <v>51</v>
      </c>
      <c r="D47" s="92"/>
      <c r="E47" s="98">
        <v>0</v>
      </c>
      <c r="F47" s="71" t="str">
        <f>IF(ISBLANK(E47),"",IF(ISNUMBER(E47),IF(E47-INT(E47)=0,"","  Errore ! Inserire un numero intero senza decimali"),"  Errore ! Inserire un numero intero senza decimali"))</f>
        <v/>
      </c>
      <c r="K47" s="55" t="str">
        <f>LEFT(A47,3)</f>
        <v>ORG</v>
      </c>
      <c r="L47" s="55" t="str">
        <f>RIGHT(A47,3)</f>
        <v>417</v>
      </c>
      <c r="M47" s="55" t="str">
        <f>B47</f>
        <v>INT</v>
      </c>
      <c r="N47" s="72">
        <f>IF(ISNUMBER(E47),ROUND(E47,0),"")</f>
        <v>0</v>
      </c>
    </row>
    <row r="48" spans="1:14" s="47" customFormat="1" ht="4.1500000000000004" customHeight="1">
      <c r="A48" s="97"/>
      <c r="B48" s="97"/>
      <c r="C48" s="83"/>
      <c r="D48" s="84"/>
      <c r="E48" s="85"/>
      <c r="F48" s="76"/>
    </row>
    <row r="49" spans="1:14" s="47" customFormat="1" ht="30" customHeight="1">
      <c r="A49" s="77" t="s">
        <v>52</v>
      </c>
      <c r="B49" s="90" t="s">
        <v>22</v>
      </c>
      <c r="C49" s="91" t="s">
        <v>53</v>
      </c>
      <c r="D49" s="92"/>
      <c r="E49" s="93">
        <f>'[1]1G'!AD23+'[1]1G'!AD24+'[1]1G'!AD47+'[1]1G'!AD48+'[1]1G'!AD71+'[1]1G'!AD72</f>
        <v>0</v>
      </c>
      <c r="F49" s="71" t="str">
        <f>IF(ISBLANK(E49),"",IF(ISNUMBER(E49),IF(E49-INT(E49)=0,"","  Errore ! Inserire un numero intero senza decimali"),"  Errore ! Inserire un numero intero senza decimali"))</f>
        <v/>
      </c>
      <c r="K49" s="55" t="str">
        <f>LEFT(A49,3)</f>
        <v>ORG</v>
      </c>
      <c r="L49" s="55" t="str">
        <f>RIGHT(A49,3)</f>
        <v>418</v>
      </c>
      <c r="M49" s="55" t="str">
        <f>B49</f>
        <v>INT</v>
      </c>
      <c r="N49" s="72">
        <f>IF(ISNUMBER(E49),ROUND(E49,0),"")</f>
        <v>0</v>
      </c>
    </row>
    <row r="50" spans="1:14" s="47" customFormat="1" ht="4.1500000000000004" customHeight="1">
      <c r="A50" s="96"/>
      <c r="B50" s="96"/>
      <c r="C50" s="83"/>
      <c r="D50" s="84"/>
      <c r="E50" s="85"/>
      <c r="F50" s="76"/>
    </row>
    <row r="51" spans="1:14" s="47" customFormat="1" ht="30" customHeight="1">
      <c r="A51" s="77" t="s">
        <v>54</v>
      </c>
      <c r="B51" s="90" t="s">
        <v>22</v>
      </c>
      <c r="C51" s="91" t="s">
        <v>55</v>
      </c>
      <c r="D51" s="92"/>
      <c r="E51" s="98">
        <v>0</v>
      </c>
      <c r="F51" s="71" t="str">
        <f>IF(ISBLANK(E51),"",IF(ISNUMBER(E51),IF(E51-INT(E51)=0,"","  Errore ! Inserire un numero intero senza decimali"),"  Errore ! Inserire un numero intero senza decimali"))</f>
        <v/>
      </c>
      <c r="K51" s="55" t="str">
        <f>LEFT(A51,3)</f>
        <v>ORG</v>
      </c>
      <c r="L51" s="55" t="str">
        <f>RIGHT(A51,3)</f>
        <v>419</v>
      </c>
      <c r="M51" s="55" t="str">
        <f>B51</f>
        <v>INT</v>
      </c>
      <c r="N51" s="72">
        <f>IF(ISNUMBER(E51),ROUND(E51,0),"")</f>
        <v>0</v>
      </c>
    </row>
    <row r="52" spans="1:14" s="47" customFormat="1" ht="3.6" customHeight="1">
      <c r="A52" s="97"/>
      <c r="B52" s="99"/>
      <c r="C52" s="100"/>
      <c r="D52" s="92"/>
      <c r="E52" s="101"/>
      <c r="F52" s="71"/>
      <c r="K52" s="55"/>
      <c r="L52" s="55"/>
      <c r="M52" s="55"/>
      <c r="N52" s="72"/>
    </row>
    <row r="53" spans="1:14" s="47" customFormat="1" ht="30" customHeight="1">
      <c r="A53" s="77" t="s">
        <v>56</v>
      </c>
      <c r="B53" s="90" t="s">
        <v>22</v>
      </c>
      <c r="C53" s="91" t="s">
        <v>57</v>
      </c>
      <c r="D53" s="92"/>
      <c r="E53" s="93">
        <f>'[1]1G'!AD25+'[1]1G'!AD26+'[1]1G'!AD49+'[1]1G'!AD50+'[1]1G'!AD73+'[1]1G'!AD74</f>
        <v>19</v>
      </c>
      <c r="F53" s="71" t="str">
        <f>IF(ISBLANK(E53),"",IF(ISNUMBER(E53),IF(E53-INT(E53)=0,"","  Errore ! Inserire un numero intero senza decimali"),"  Errore ! Inserire un numero intero senza decimali"))</f>
        <v/>
      </c>
      <c r="K53" s="55" t="str">
        <f>LEFT(A53,3)</f>
        <v>ORG</v>
      </c>
      <c r="L53" s="55" t="str">
        <f>RIGHT(A53,3)</f>
        <v>420</v>
      </c>
      <c r="M53" s="55" t="str">
        <f>B53</f>
        <v>INT</v>
      </c>
      <c r="N53" s="72">
        <f>IF(ISNUMBER(E53),ROUND(E53,0),"")</f>
        <v>19</v>
      </c>
    </row>
    <row r="54" spans="1:14" s="47" customFormat="1" ht="4.1500000000000004" customHeight="1">
      <c r="A54" s="96"/>
      <c r="B54" s="96"/>
      <c r="C54" s="83"/>
      <c r="D54" s="84"/>
      <c r="E54" s="85"/>
      <c r="F54" s="76"/>
    </row>
    <row r="55" spans="1:14" s="47" customFormat="1" ht="30" customHeight="1">
      <c r="A55" s="77" t="s">
        <v>58</v>
      </c>
      <c r="B55" s="90" t="s">
        <v>22</v>
      </c>
      <c r="C55" s="91" t="s">
        <v>59</v>
      </c>
      <c r="D55" s="92"/>
      <c r="E55" s="98">
        <v>9567</v>
      </c>
      <c r="F55" s="71" t="str">
        <f>IF(ISBLANK(E55),"",IF(ISNUMBER(E55),IF(E55-INT(E55)=0,"","  Errore ! Inserire un numero intero senza decimali"),"  Errore ! Inserire un numero intero senza decimali"))</f>
        <v/>
      </c>
      <c r="K55" s="55" t="str">
        <f>LEFT(A55,3)</f>
        <v>ORG</v>
      </c>
      <c r="L55" s="55" t="str">
        <f>RIGHT(A55,3)</f>
        <v>421</v>
      </c>
      <c r="M55" s="55" t="str">
        <f>B55</f>
        <v>INT</v>
      </c>
      <c r="N55" s="72">
        <f>IF(ISNUMBER(E55),ROUND(E55,0),"")</f>
        <v>9567</v>
      </c>
    </row>
    <row r="56" spans="1:14" s="47" customFormat="1" ht="4.1500000000000004" customHeight="1">
      <c r="A56" s="97"/>
      <c r="B56" s="97"/>
      <c r="C56" s="83"/>
      <c r="D56" s="84"/>
      <c r="E56" s="85"/>
      <c r="F56" s="76"/>
    </row>
    <row r="57" spans="1:14" s="47" customFormat="1" ht="30" customHeight="1">
      <c r="A57" s="77" t="s">
        <v>60</v>
      </c>
      <c r="B57" s="90" t="s">
        <v>22</v>
      </c>
      <c r="C57" s="91" t="s">
        <v>61</v>
      </c>
      <c r="D57" s="92"/>
      <c r="E57" s="93">
        <f>'[1]1G'!AD27+'[1]1G'!AD28+'[1]1G'!AD51+'[1]1G'!AD52+'[1]1G'!AD75+'[1]1G'!AD76</f>
        <v>156</v>
      </c>
      <c r="F57" s="71" t="str">
        <f>IF(ISBLANK(E57),"",IF(ISNUMBER(E57),IF(E57-INT(E57)=0,"","  Errore ! Inserire un numero intero senza decimali"),"  Errore ! Inserire un numero intero senza decimali"))</f>
        <v/>
      </c>
      <c r="K57" s="55" t="str">
        <f>LEFT(A57,3)</f>
        <v>ORG</v>
      </c>
      <c r="L57" s="55" t="str">
        <f>RIGHT(A57,3)</f>
        <v>422</v>
      </c>
      <c r="M57" s="55" t="str">
        <f>B57</f>
        <v>INT</v>
      </c>
      <c r="N57" s="72">
        <f>IF(ISNUMBER(E57),ROUND(E57,0),"")</f>
        <v>156</v>
      </c>
    </row>
    <row r="58" spans="1:14" s="47" customFormat="1" ht="4.1500000000000004" customHeight="1">
      <c r="A58" s="96"/>
      <c r="B58" s="96"/>
      <c r="C58" s="83"/>
      <c r="D58" s="84"/>
      <c r="E58" s="85"/>
      <c r="F58" s="76"/>
    </row>
    <row r="59" spans="1:14" s="47" customFormat="1" ht="30" customHeight="1">
      <c r="A59" s="77" t="s">
        <v>62</v>
      </c>
      <c r="B59" s="90" t="s">
        <v>22</v>
      </c>
      <c r="C59" s="91" t="s">
        <v>63</v>
      </c>
      <c r="D59" s="92"/>
      <c r="E59" s="98">
        <v>5077</v>
      </c>
      <c r="F59" s="71" t="str">
        <f>IF(ISBLANK(E59),"",IF(ISNUMBER(E59),IF(E59-INT(E59)=0,"","  Errore ! Inserire un numero intero senza decimali"),"  Errore ! Inserire un numero intero senza decimali"))</f>
        <v/>
      </c>
      <c r="K59" s="55" t="str">
        <f>LEFT(A59,3)</f>
        <v>ORG</v>
      </c>
      <c r="L59" s="55" t="str">
        <f>RIGHT(A59,3)</f>
        <v>423</v>
      </c>
      <c r="M59" s="55" t="str">
        <f>B59</f>
        <v>INT</v>
      </c>
      <c r="N59" s="72">
        <f>IF(ISNUMBER(E59),ROUND(E59,0),"")</f>
        <v>5077</v>
      </c>
    </row>
    <row r="60" spans="1:14" s="47" customFormat="1" ht="4.1500000000000004" customHeight="1">
      <c r="A60" s="97"/>
      <c r="B60" s="97"/>
      <c r="C60" s="83"/>
      <c r="D60" s="84"/>
      <c r="E60" s="85"/>
      <c r="F60" s="76"/>
    </row>
    <row r="61" spans="1:14" s="47" customFormat="1" ht="30" customHeight="1">
      <c r="A61" s="77" t="s">
        <v>64</v>
      </c>
      <c r="B61" s="90" t="s">
        <v>22</v>
      </c>
      <c r="C61" s="91" t="s">
        <v>65</v>
      </c>
      <c r="D61" s="92"/>
      <c r="E61" s="93">
        <f>'[1]1G'!AD29+'[1]1G'!AD30+'[1]1G'!AD53+'[1]1G'!AD54+'[1]1G'!AD77+'[1]1G'!AD78</f>
        <v>59</v>
      </c>
      <c r="F61" s="71" t="str">
        <f>IF(ISBLANK(E61),"",IF(ISNUMBER(E61),IF(E61-INT(E61)=0,"","  Errore ! Inserire un numero intero senza decimali"),"  Errore ! Inserire un numero intero senza decimali"))</f>
        <v/>
      </c>
      <c r="K61" s="55" t="str">
        <f>LEFT(A61,3)</f>
        <v>ORG</v>
      </c>
      <c r="L61" s="55" t="str">
        <f>RIGHT(A61,3)</f>
        <v>424</v>
      </c>
      <c r="M61" s="55" t="str">
        <f>B61</f>
        <v>INT</v>
      </c>
      <c r="N61" s="72">
        <f>IF(ISNUMBER(E61),ROUND(E61,0),"")</f>
        <v>59</v>
      </c>
    </row>
    <row r="62" spans="1:14" s="47" customFormat="1" ht="4.1500000000000004" customHeight="1">
      <c r="A62" s="96"/>
      <c r="B62" s="96"/>
      <c r="C62" s="83"/>
      <c r="D62" s="84"/>
      <c r="E62" s="85"/>
      <c r="F62" s="76"/>
    </row>
    <row r="63" spans="1:14" s="47" customFormat="1" ht="30" customHeight="1">
      <c r="A63" s="77" t="s">
        <v>66</v>
      </c>
      <c r="B63" s="90" t="s">
        <v>22</v>
      </c>
      <c r="C63" s="91" t="s">
        <v>67</v>
      </c>
      <c r="D63" s="92"/>
      <c r="E63" s="98">
        <v>1385</v>
      </c>
      <c r="F63" s="71" t="str">
        <f>IF(ISBLANK(E63),"",IF(ISNUMBER(E63),IF(E63-INT(E63)=0,"","  Errore ! Inserire un numero intero senza decimali"),"  Errore ! Inserire un numero intero senza decimali"))</f>
        <v/>
      </c>
      <c r="K63" s="55" t="str">
        <f>LEFT(A63,3)</f>
        <v>ORG</v>
      </c>
      <c r="L63" s="55" t="str">
        <f>RIGHT(A63,3)</f>
        <v>430</v>
      </c>
      <c r="M63" s="55" t="str">
        <f>B63</f>
        <v>INT</v>
      </c>
      <c r="N63" s="72">
        <f>IF(ISNUMBER(E63),ROUND(E63,0),"")</f>
        <v>1385</v>
      </c>
    </row>
    <row r="64" spans="1:14" s="47" customFormat="1" ht="3.95" customHeight="1">
      <c r="A64" s="97"/>
      <c r="B64" s="97"/>
      <c r="C64" s="83"/>
      <c r="D64" s="84"/>
      <c r="E64" s="85"/>
      <c r="F64" s="76"/>
    </row>
    <row r="65" spans="1:14" s="47" customFormat="1" ht="30" customHeight="1">
      <c r="A65" s="59" t="s">
        <v>68</v>
      </c>
      <c r="B65" s="69" t="s">
        <v>22</v>
      </c>
      <c r="C65" s="46" t="s">
        <v>69</v>
      </c>
      <c r="E65" s="70">
        <v>4</v>
      </c>
      <c r="F65" s="71" t="str">
        <f>IF(ISBLANK(E65),"",IF(ISNUMBER(E65),IF(E65-INT(E65)=0,"","  Errore ! Inserire un numero intero senza decimali"),"  Errore ! Inserire un numero intero senza decimali"))</f>
        <v/>
      </c>
      <c r="K65" s="55" t="str">
        <f>LEFT(A65,3)</f>
        <v>ORG</v>
      </c>
      <c r="L65" s="55" t="str">
        <f>RIGHT(A65,3)</f>
        <v>271</v>
      </c>
      <c r="M65" s="55" t="str">
        <f>B65</f>
        <v>INT</v>
      </c>
      <c r="N65" s="72">
        <f>IF(ISNUMBER(E65),ROUND(E65,0),"")</f>
        <v>4</v>
      </c>
    </row>
    <row r="66" spans="1:14" s="47" customFormat="1" ht="3.95" customHeight="1">
      <c r="A66" s="59"/>
      <c r="B66" s="59"/>
      <c r="C66" s="95"/>
      <c r="D66" s="48"/>
      <c r="E66" s="49"/>
      <c r="F66" s="76"/>
    </row>
    <row r="67" spans="1:14" s="47" customFormat="1" ht="30" customHeight="1">
      <c r="A67" s="59" t="s">
        <v>70</v>
      </c>
      <c r="B67" s="69" t="s">
        <v>22</v>
      </c>
      <c r="C67" s="46" t="s">
        <v>71</v>
      </c>
      <c r="E67" s="70">
        <v>600</v>
      </c>
      <c r="F67" s="71" t="str">
        <f>IF(ISBLANK(E67),"",IF(ISNUMBER(E67),IF(E67-INT(E67)=0,"","  Errore ! Inserire un numero intero senza decimali"),"  Errore ! Inserire un numero intero senza decimali"))</f>
        <v/>
      </c>
      <c r="K67" s="55" t="str">
        <f>LEFT(A67,3)</f>
        <v>ORG</v>
      </c>
      <c r="L67" s="55" t="str">
        <f>RIGHT(A67,3)</f>
        <v>272</v>
      </c>
      <c r="M67" s="55" t="str">
        <f>B67</f>
        <v>INT</v>
      </c>
      <c r="N67" s="72">
        <f>IF(ISNUMBER(E67),ROUND(E67,0),"")</f>
        <v>600</v>
      </c>
    </row>
    <row r="68" spans="1:14" s="47" customFormat="1" ht="3.95" customHeight="1">
      <c r="A68" s="68"/>
      <c r="B68" s="68"/>
      <c r="C68" s="88"/>
      <c r="D68" s="48"/>
      <c r="E68" s="49"/>
      <c r="F68" s="76"/>
    </row>
    <row r="69" spans="1:14" s="47" customFormat="1" ht="30" customHeight="1">
      <c r="A69" s="42" t="s">
        <v>72</v>
      </c>
      <c r="B69" s="42"/>
      <c r="C69" s="43" t="s">
        <v>73</v>
      </c>
      <c r="D69" s="44"/>
      <c r="E69" s="45"/>
      <c r="F69" s="76"/>
    </row>
    <row r="70" spans="1:14" s="47" customFormat="1" ht="3.95" customHeight="1">
      <c r="A70" s="48"/>
      <c r="B70" s="48"/>
      <c r="C70" s="48"/>
      <c r="D70" s="48"/>
      <c r="E70" s="49"/>
      <c r="F70" s="76"/>
    </row>
    <row r="71" spans="1:14" s="102" customFormat="1" ht="30" customHeight="1">
      <c r="A71" s="68" t="s">
        <v>74</v>
      </c>
      <c r="B71" s="69" t="s">
        <v>22</v>
      </c>
      <c r="C71" s="89" t="s">
        <v>75</v>
      </c>
      <c r="E71" s="70">
        <f>1540160</f>
        <v>1540160</v>
      </c>
      <c r="F71" s="71" t="str">
        <f>IF(ISBLANK(E71),"",IF(ISNUMBER(E71),IF(E71-INT(E71)=0,"","  Errore ! Inserire un numero intero senza decimali"),"  Errore ! Inserire un numero intero senza decimali"))</f>
        <v/>
      </c>
      <c r="G71" s="47"/>
      <c r="H71" s="47"/>
      <c r="I71" s="47"/>
      <c r="J71" s="47"/>
      <c r="K71" s="55" t="str">
        <f>LEFT(A71,3)</f>
        <v>PRD</v>
      </c>
      <c r="L71" s="55" t="str">
        <f>RIGHT(A71,3)</f>
        <v>137</v>
      </c>
      <c r="M71" s="55" t="str">
        <f>B71</f>
        <v>INT</v>
      </c>
      <c r="N71" s="72">
        <f>IF(ISNUMBER(E71),ROUND(E71,0),"")</f>
        <v>1540160</v>
      </c>
    </row>
    <row r="72" spans="1:14" s="102" customFormat="1" ht="3.95" customHeight="1">
      <c r="A72" s="68"/>
      <c r="B72" s="68"/>
      <c r="C72" s="88"/>
      <c r="D72" s="88"/>
      <c r="E72" s="103"/>
      <c r="F72" s="104"/>
    </row>
    <row r="73" spans="1:14" s="102" customFormat="1" ht="30" customHeight="1">
      <c r="A73" s="68" t="s">
        <v>76</v>
      </c>
      <c r="B73" s="69" t="s">
        <v>22</v>
      </c>
      <c r="C73" s="89" t="s">
        <v>77</v>
      </c>
      <c r="E73" s="70">
        <v>123872</v>
      </c>
      <c r="F73" s="71" t="str">
        <f>IF(ISBLANK(E73),"",IF(ISNUMBER(E73),IF(E73-INT(E73)=0,"","  Errore ! Inserire un numero intero senza decimali"),"  Errore ! Inserire un numero intero senza decimali"))</f>
        <v/>
      </c>
      <c r="G73" s="47"/>
      <c r="H73" s="47"/>
      <c r="I73" s="47"/>
      <c r="J73" s="47"/>
      <c r="K73" s="55" t="str">
        <f>LEFT(A73,3)</f>
        <v>PRD</v>
      </c>
      <c r="L73" s="55" t="str">
        <f>RIGHT(A73,3)</f>
        <v>115</v>
      </c>
      <c r="M73" s="55" t="str">
        <f>B73</f>
        <v>INT</v>
      </c>
      <c r="N73" s="72">
        <f>IF(ISNUMBER(E73),ROUND(E73,0),"")</f>
        <v>123872</v>
      </c>
    </row>
    <row r="74" spans="1:14" s="102" customFormat="1" ht="3.95" customHeight="1">
      <c r="A74" s="68"/>
      <c r="B74" s="68"/>
      <c r="C74" s="88"/>
      <c r="D74" s="88"/>
      <c r="E74" s="103"/>
      <c r="F74" s="104"/>
    </row>
    <row r="75" spans="1:14" s="102" customFormat="1" ht="30" customHeight="1">
      <c r="A75" s="68" t="s">
        <v>78</v>
      </c>
      <c r="B75" s="69" t="s">
        <v>79</v>
      </c>
      <c r="C75" s="89" t="s">
        <v>80</v>
      </c>
      <c r="E75" s="105" t="s">
        <v>81</v>
      </c>
      <c r="F75" s="71" t="str">
        <f>IF(AND(LEN(E75)=1,OR(UPPER(E75)="N",UPPER(E75)="S")),"",IF(ISBLANK(E75),"","  Errore ! Inserire S o N"))</f>
        <v/>
      </c>
      <c r="G75" s="47"/>
      <c r="H75" s="47"/>
      <c r="I75" s="47"/>
      <c r="J75" s="47"/>
      <c r="K75" s="55" t="str">
        <f>LEFT(A75,3)</f>
        <v>PRD</v>
      </c>
      <c r="L75" s="55" t="str">
        <f>RIGHT(A75,3)</f>
        <v>159</v>
      </c>
      <c r="M75" s="55" t="str">
        <f>B75</f>
        <v>FLAG</v>
      </c>
      <c r="N75" s="72" t="str">
        <f>IF(AND(LEN(E75)=1,OR(UPPER(E75)="N",UPPER(E75)="S")),UPPER(E75),"")</f>
        <v>S</v>
      </c>
    </row>
    <row r="76" spans="1:14" s="102" customFormat="1" ht="3.95" customHeight="1">
      <c r="A76" s="68"/>
      <c r="B76" s="68"/>
      <c r="C76" s="88"/>
      <c r="D76" s="88"/>
      <c r="E76" s="103"/>
      <c r="F76" s="104"/>
    </row>
    <row r="77" spans="1:14" s="102" customFormat="1" ht="30" customHeight="1">
      <c r="A77" s="68" t="s">
        <v>82</v>
      </c>
      <c r="B77" s="69" t="s">
        <v>79</v>
      </c>
      <c r="C77" s="89" t="s">
        <v>83</v>
      </c>
      <c r="E77" s="105" t="s">
        <v>81</v>
      </c>
      <c r="F77" s="71" t="str">
        <f>IF(AND(LEN(E77)=1,OR(UPPER(E77)="N",UPPER(E77)="S")),"",IF(ISBLANK(E77),"","  Errore ! Inserire S o N"))</f>
        <v/>
      </c>
      <c r="G77" s="47"/>
      <c r="H77" s="47"/>
      <c r="I77" s="47"/>
      <c r="J77" s="47"/>
      <c r="K77" s="55" t="str">
        <f>LEFT(A77,3)</f>
        <v>PRD</v>
      </c>
      <c r="L77" s="55" t="str">
        <f>RIGHT(A77,3)</f>
        <v>273</v>
      </c>
      <c r="M77" s="55" t="str">
        <f>B77</f>
        <v>FLAG</v>
      </c>
      <c r="N77" s="72" t="str">
        <f>IF(AND(LEN(E77)=1,OR(UPPER(E77)="N",UPPER(E77)="S")),UPPER(E77),"")</f>
        <v>S</v>
      </c>
    </row>
    <row r="78" spans="1:14" s="102" customFormat="1" ht="3.95" customHeight="1">
      <c r="A78" s="68"/>
      <c r="B78" s="68"/>
      <c r="C78" s="88"/>
      <c r="D78" s="88"/>
      <c r="E78" s="103"/>
      <c r="F78" s="104"/>
    </row>
    <row r="79" spans="1:14" s="102" customFormat="1" ht="30" customHeight="1">
      <c r="A79" s="68" t="s">
        <v>84</v>
      </c>
      <c r="B79" s="69" t="s">
        <v>79</v>
      </c>
      <c r="C79" s="89" t="s">
        <v>85</v>
      </c>
      <c r="E79" s="105" t="s">
        <v>81</v>
      </c>
      <c r="F79" s="71" t="str">
        <f>IF(AND(LEN(E79)=1,OR(UPPER(E79)="N",UPPER(E79)="S")),"",IF(ISBLANK(E79),"","  Errore ! Inserire S o N"))</f>
        <v/>
      </c>
      <c r="G79" s="47"/>
      <c r="H79" s="47"/>
      <c r="I79" s="47"/>
      <c r="J79" s="47"/>
      <c r="K79" s="55" t="str">
        <f>LEFT(A79,3)</f>
        <v>PRD</v>
      </c>
      <c r="L79" s="55" t="str">
        <f>RIGHT(A79,3)</f>
        <v>274</v>
      </c>
      <c r="M79" s="55" t="str">
        <f>B79</f>
        <v>FLAG</v>
      </c>
      <c r="N79" s="72" t="str">
        <f>IF(AND(LEN(E79)=1,OR(UPPER(E79)="N",UPPER(E79)="S")),UPPER(E79),"")</f>
        <v>S</v>
      </c>
    </row>
    <row r="80" spans="1:14" s="102" customFormat="1" ht="3.95" customHeight="1">
      <c r="A80" s="68"/>
      <c r="B80" s="68"/>
      <c r="C80" s="88"/>
      <c r="D80" s="88"/>
      <c r="E80" s="103"/>
      <c r="F80" s="104"/>
    </row>
    <row r="81" spans="1:14" s="102" customFormat="1" ht="30" customHeight="1">
      <c r="A81" s="68" t="s">
        <v>86</v>
      </c>
      <c r="B81" s="69" t="s">
        <v>79</v>
      </c>
      <c r="C81" s="89" t="s">
        <v>87</v>
      </c>
      <c r="E81" s="105" t="s">
        <v>81</v>
      </c>
      <c r="F81" s="71" t="str">
        <f>IF(AND(LEN(E81)=1,OR(UPPER(E81)="N",UPPER(E81)="S")),"",IF(ISBLANK(E81),"","  Errore ! Inserire S o N"))</f>
        <v/>
      </c>
      <c r="G81" s="47"/>
      <c r="H81" s="47"/>
      <c r="I81" s="47"/>
      <c r="J81" s="47"/>
      <c r="K81" s="55" t="str">
        <f>LEFT(A81,3)</f>
        <v>PRD</v>
      </c>
      <c r="L81" s="55" t="str">
        <f>RIGHT(A81,3)</f>
        <v>275</v>
      </c>
      <c r="M81" s="55" t="str">
        <f>B81</f>
        <v>FLAG</v>
      </c>
      <c r="N81" s="72" t="str">
        <f>IF(AND(LEN(E81)=1,OR(UPPER(E81)="N",UPPER(E81)="S")),UPPER(E81),"")</f>
        <v>S</v>
      </c>
    </row>
    <row r="82" spans="1:14" s="102" customFormat="1" ht="3.95" customHeight="1">
      <c r="A82" s="68"/>
      <c r="B82" s="68"/>
      <c r="C82" s="88"/>
      <c r="D82" s="88"/>
      <c r="E82" s="103"/>
      <c r="F82" s="104"/>
    </row>
    <row r="83" spans="1:14" s="47" customFormat="1" ht="30" customHeight="1">
      <c r="A83" s="42" t="s">
        <v>88</v>
      </c>
      <c r="B83" s="42"/>
      <c r="C83" s="43" t="s">
        <v>89</v>
      </c>
      <c r="D83" s="44"/>
      <c r="E83" s="45"/>
      <c r="F83" s="46"/>
    </row>
    <row r="84" spans="1:14" s="47" customFormat="1" ht="3.95" customHeight="1">
      <c r="A84" s="106"/>
      <c r="B84" s="106"/>
      <c r="C84" s="48"/>
      <c r="D84" s="48"/>
      <c r="E84" s="49"/>
      <c r="F84" s="46"/>
    </row>
    <row r="85" spans="1:14" s="47" customFormat="1">
      <c r="A85" s="68" t="s">
        <v>90</v>
      </c>
      <c r="B85" s="69" t="s">
        <v>91</v>
      </c>
      <c r="C85" s="48" t="s">
        <v>92</v>
      </c>
      <c r="E85" s="49"/>
      <c r="F85" s="46"/>
      <c r="K85" s="55" t="str">
        <f>LEFT(A85,3)</f>
        <v>INF</v>
      </c>
      <c r="L85" s="55" t="str">
        <f>RIGHT(A85,3)</f>
        <v>209</v>
      </c>
      <c r="M85" s="55" t="str">
        <f>B85</f>
        <v>NOTE</v>
      </c>
      <c r="N85" s="47" t="str">
        <f>IF(ISBLANK(C86),"",LEFT(C86,1500))</f>
        <v/>
      </c>
    </row>
    <row r="86" spans="1:14" s="47" customFormat="1" ht="45" customHeight="1">
      <c r="A86" s="107"/>
      <c r="B86" s="107"/>
      <c r="C86" s="108"/>
      <c r="D86" s="109"/>
      <c r="E86" s="110"/>
      <c r="F86" s="111" t="str">
        <f>IF(LEN(C86)&gt;1500,"Attenzione, è stato superato il numero massimo di 1500 caratteri","")</f>
        <v/>
      </c>
    </row>
    <row r="87" spans="1:14">
      <c r="A87" s="112"/>
      <c r="B87" s="112"/>
      <c r="C87" s="113"/>
      <c r="D87" s="113"/>
      <c r="E87" s="114"/>
    </row>
    <row r="88" spans="1:14">
      <c r="A88" s="68" t="s">
        <v>93</v>
      </c>
      <c r="B88" s="69" t="s">
        <v>91</v>
      </c>
      <c r="C88" s="48" t="s">
        <v>94</v>
      </c>
      <c r="E88" s="49"/>
      <c r="F88" s="46"/>
      <c r="G88" s="47"/>
      <c r="H88" s="47"/>
      <c r="I88" s="47"/>
      <c r="J88" s="47"/>
      <c r="K88" s="55" t="str">
        <f>LEFT(A88,3)</f>
        <v>INF</v>
      </c>
      <c r="L88" s="55" t="str">
        <f>RIGHT(A88,3)</f>
        <v>127</v>
      </c>
      <c r="M88" s="55" t="str">
        <f>B88</f>
        <v>NOTE</v>
      </c>
      <c r="N88" s="47" t="str">
        <f>IF(ISBLANK(C89),"",LEFT(C89,1500))</f>
        <v/>
      </c>
    </row>
    <row r="89" spans="1:14" ht="45" customHeight="1">
      <c r="A89" s="115"/>
      <c r="B89" s="115"/>
      <c r="C89" s="108"/>
      <c r="D89" s="109"/>
      <c r="E89" s="110"/>
      <c r="F89" s="111" t="str">
        <f>IF(LEN(C89)&gt;1500,"Attenzione, è stato superato il numero massimo di 1500 caratteri","")</f>
        <v/>
      </c>
      <c r="K89" s="116" t="s">
        <v>95</v>
      </c>
    </row>
  </sheetData>
  <sheetProtection password="8611" sheet="1" selectLockedCells="1"/>
  <mergeCells count="5">
    <mergeCell ref="F2:F3"/>
    <mergeCell ref="F4:F5"/>
    <mergeCell ref="F6:F9"/>
    <mergeCell ref="C86:E86"/>
    <mergeCell ref="C89:E89"/>
  </mergeCells>
  <dataValidations count="4">
    <dataValidation type="textLength" allowBlank="1" showInputMessage="1" showErrorMessage="1" error="Inserire massimo 1500 caratteri" sqref="C89:E89 C86:E8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81 E75 E77 E79">
      <formula1>"s,n,S,N"</formula1>
    </dataValidation>
    <dataValidation type="whole" operator="lessThan" allowBlank="1" showInputMessage="1" showErrorMessage="1" errorTitle="Errore di digitazione" error="Inserire solo numeri interi o lasciare vuoto." sqref="E19 E29 E37 E65 E35 E25 E67 E71 E73 E27 E23 E49 E43 E41 E39 E45 E47 E51:E53 E63 E55 E57 E59 E61 E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15 E13 E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76">
    <pageSetUpPr fitToPage="1"/>
  </sheetPr>
  <dimension ref="A1:N70"/>
  <sheetViews>
    <sheetView showGridLines="0" topLeftCell="A4" zoomScale="80" zoomScaleNormal="80" workbookViewId="0">
      <selection activeCell="E73" sqref="E73"/>
    </sheetView>
  </sheetViews>
  <sheetFormatPr defaultColWidth="10" defaultRowHeight="15"/>
  <cols>
    <col min="1" max="1" width="7.7109375" style="117" customWidth="1"/>
    <col min="2" max="2" width="7.7109375" style="146" customWidth="1"/>
    <col min="3" max="3" width="139.5703125" style="41" customWidth="1"/>
    <col min="4" max="4" width="2.28515625" style="41" customWidth="1"/>
    <col min="5" max="5" width="14" style="118" bestFit="1" customWidth="1"/>
    <col min="6" max="6" width="39.5703125" style="130" customWidth="1"/>
    <col min="7" max="8" width="10" style="41"/>
    <col min="9" max="9" width="10" style="41" customWidth="1"/>
    <col min="10" max="10" width="10.5703125" style="41" customWidth="1"/>
    <col min="11" max="14" width="10" style="41" hidden="1" customWidth="1"/>
    <col min="15" max="15" width="10" style="41" customWidth="1"/>
    <col min="16" max="16384" width="10" style="41"/>
  </cols>
  <sheetData>
    <row r="1" spans="1:14" s="5" customFormat="1" ht="45" customHeight="1" thickBot="1">
      <c r="A1" s="1" t="s">
        <v>0</v>
      </c>
      <c r="B1" s="119"/>
      <c r="C1" s="2"/>
      <c r="D1" s="2"/>
      <c r="E1" s="3"/>
      <c r="F1" s="4" t="s">
        <v>1</v>
      </c>
      <c r="H1" s="6" t="s">
        <v>96</v>
      </c>
    </row>
    <row r="2" spans="1:14" s="5" customFormat="1" ht="41.45" customHeight="1">
      <c r="A2" s="7" t="s">
        <v>3</v>
      </c>
      <c r="B2" s="120"/>
      <c r="C2" s="8"/>
      <c r="D2" s="9"/>
      <c r="E2" s="10"/>
      <c r="F2" s="11" t="str">
        <f>IF(AND(ISBLANK($E$23),SUM('[1]t15(2)'!W:W)&gt;0,$N$9&gt;0),"Attenzione: è necessario compilare la domanda LEG428 !!!","OK")</f>
        <v>OK</v>
      </c>
    </row>
    <row r="3" spans="1:14" s="18" customFormat="1" ht="30" customHeight="1" thickBot="1">
      <c r="A3" s="12"/>
      <c r="B3" s="121"/>
      <c r="C3" s="14"/>
      <c r="D3" s="15"/>
      <c r="E3" s="16"/>
      <c r="F3" s="17"/>
    </row>
    <row r="4" spans="1:14" s="5" customFormat="1" ht="16.5" customHeight="1">
      <c r="A4" s="19"/>
      <c r="B4" s="122"/>
      <c r="C4" s="20"/>
      <c r="D4" s="20"/>
      <c r="E4" s="20"/>
      <c r="F4" s="21" t="s">
        <v>4</v>
      </c>
    </row>
    <row r="5" spans="1:14" s="27" customFormat="1" ht="20.25" customHeight="1" thickBot="1">
      <c r="A5" s="22" t="s">
        <v>5</v>
      </c>
      <c r="B5" s="123"/>
      <c r="C5" s="23"/>
      <c r="D5" s="24"/>
      <c r="E5" s="24"/>
      <c r="F5" s="25"/>
    </row>
    <row r="6" spans="1:14" s="5" customFormat="1" ht="20.25" customHeight="1">
      <c r="B6" s="124"/>
      <c r="C6" s="125" t="s">
        <v>97</v>
      </c>
      <c r="F6" s="26" t="str">
        <f>IF(AND(ISBLANK(E13),ISBLANK(E15),ISBLANK(E17)),"OK",IF(AND(OR(ISBLANK(E13),YEAR(E13)&gt;[1]t1!L1-1),OR(ISBLANK(E15),YEAR(E15)&gt;[1]t1!L1-1),OR(ISBLANK(E17),YEAR(E17)&gt;[1]t1!L1-1)),"OK","Attenzione: almeno una data di certificazione è antececedente l'anno "&amp;[1]t1!L1&amp;", è necessario giustificare"))</f>
        <v>OK</v>
      </c>
    </row>
    <row r="7" spans="1:14" s="27" customFormat="1" ht="65.25" customHeight="1">
      <c r="A7" s="28"/>
      <c r="B7" s="126"/>
      <c r="C7" s="29"/>
      <c r="D7" s="29"/>
      <c r="E7" s="30"/>
      <c r="F7" s="127"/>
    </row>
    <row r="8" spans="1:14" s="27" customFormat="1" ht="30.75" customHeight="1">
      <c r="A8" s="32"/>
      <c r="B8" s="128"/>
      <c r="C8" s="33" t="s">
        <v>98</v>
      </c>
      <c r="F8" s="127"/>
      <c r="N8" s="34" t="s">
        <v>7</v>
      </c>
    </row>
    <row r="9" spans="1:14" s="27" customFormat="1" ht="30.75" customHeight="1" thickBot="1">
      <c r="A9" s="32"/>
      <c r="B9" s="128"/>
      <c r="C9" s="29"/>
      <c r="D9" s="29"/>
      <c r="E9" s="35"/>
      <c r="F9" s="129"/>
      <c r="N9" s="36">
        <f>(COUNTIF(E:E,"&lt;&gt;"&amp;"")+COUNTIF(C67,"&lt;&gt;"&amp;"")+COUNTIF(C70,"&lt;&gt;"&amp;""))</f>
        <v>18</v>
      </c>
    </row>
    <row r="10" spans="1:14" ht="3.95" customHeight="1">
      <c r="A10" s="37"/>
      <c r="B10" s="99"/>
      <c r="C10" s="38"/>
      <c r="D10" s="37"/>
      <c r="E10" s="39"/>
    </row>
    <row r="11" spans="1:14" s="47" customFormat="1" ht="30" customHeight="1">
      <c r="A11" s="42" t="s">
        <v>8</v>
      </c>
      <c r="B11" s="42"/>
      <c r="C11" s="43" t="s">
        <v>9</v>
      </c>
      <c r="D11" s="44"/>
      <c r="E11" s="45"/>
      <c r="F11" s="131"/>
      <c r="K11" s="34" t="s">
        <v>10</v>
      </c>
      <c r="L11" s="34" t="s">
        <v>11</v>
      </c>
      <c r="M11" s="34" t="s">
        <v>12</v>
      </c>
      <c r="N11" s="34" t="s">
        <v>13</v>
      </c>
    </row>
    <row r="12" spans="1:14" s="47" customFormat="1" ht="3.95" customHeight="1">
      <c r="A12" s="48"/>
      <c r="B12" s="132"/>
      <c r="C12" s="48"/>
      <c r="D12" s="48"/>
      <c r="E12" s="49"/>
      <c r="F12" s="131"/>
    </row>
    <row r="13" spans="1:14" s="47" customFormat="1" ht="30" customHeight="1">
      <c r="A13" s="50" t="s">
        <v>14</v>
      </c>
      <c r="B13" s="51" t="s">
        <v>15</v>
      </c>
      <c r="C13" s="52" t="s">
        <v>16</v>
      </c>
      <c r="E13" s="53">
        <v>44375</v>
      </c>
      <c r="F13" s="54" t="str">
        <f ca="1">IF(ISBLANK(E13),"",IF(AND(E13&gt;=DATE([1]t1!$L$1-2,1,1),E13&lt;=TODAY()),"","Digitare una data non anteriore al 1 Gennaio "&amp;[1]t1!$L$1-1&amp;" (gg/mm/aaaa)"))</f>
        <v/>
      </c>
      <c r="K13" s="55" t="str">
        <f>LEFT(A13,3)</f>
        <v>GEN</v>
      </c>
      <c r="L13" s="55" t="str">
        <f>RIGHT(A13,3)</f>
        <v>353</v>
      </c>
      <c r="M13" s="55" t="str">
        <f>B13</f>
        <v>DATE</v>
      </c>
      <c r="N13" s="56" t="str">
        <f ca="1">IF(AND(E13&gt;=DATE(2017,1,1),E13&lt;=TODAY()),"'"&amp;DAY(E13)&amp;"/"&amp;MONTH(E13)&amp;"/"&amp;YEAR(E13),"")</f>
        <v>'28/6/2021</v>
      </c>
    </row>
    <row r="14" spans="1:14" s="47" customFormat="1" ht="3.95" customHeight="1">
      <c r="A14" s="50"/>
      <c r="B14" s="51"/>
      <c r="C14" s="57"/>
      <c r="D14" s="48"/>
      <c r="E14" s="49"/>
      <c r="F14" s="58"/>
    </row>
    <row r="15" spans="1:14" s="47" customFormat="1" ht="30" customHeight="1">
      <c r="A15" s="50" t="s">
        <v>17</v>
      </c>
      <c r="B15" s="51" t="s">
        <v>15</v>
      </c>
      <c r="C15" s="52" t="s">
        <v>18</v>
      </c>
      <c r="E15" s="53"/>
      <c r="F15" s="54" t="str">
        <f ca="1">IF(ISBLANK(E15),"",IF(AND(E15&gt;=DATE([1]t1!$L$1-2,1,1),E15&lt;=TODAY()),"","Digitare una data non anteriore al 1 Gennaio "&amp;[1]t1!$L$1-1&amp;" (gg/mm/aaaa)"))</f>
        <v/>
      </c>
      <c r="K15" s="55" t="str">
        <f>LEFT(A15,3)</f>
        <v>GEN</v>
      </c>
      <c r="L15" s="55" t="str">
        <f>RIGHT(A15,3)</f>
        <v>354</v>
      </c>
      <c r="M15" s="55" t="str">
        <f>B15</f>
        <v>DATE</v>
      </c>
      <c r="N15" s="56" t="str">
        <f ca="1">IF(AND(E15&gt;=DATE(2017,1,1),E15&lt;=TODAY()),"'"&amp;DAY(E15)&amp;"/"&amp;MONTH(E15)&amp;"/"&amp;YEAR(E15),"")</f>
        <v/>
      </c>
    </row>
    <row r="16" spans="1:14" s="47" customFormat="1" ht="3.95" customHeight="1">
      <c r="A16" s="59"/>
      <c r="B16" s="60"/>
      <c r="C16" s="52"/>
      <c r="D16" s="48"/>
      <c r="E16" s="49"/>
      <c r="F16" s="58"/>
    </row>
    <row r="17" spans="1:14" s="47" customFormat="1" ht="30" customHeight="1">
      <c r="A17" s="50" t="s">
        <v>19</v>
      </c>
      <c r="B17" s="51" t="s">
        <v>15</v>
      </c>
      <c r="C17" s="52" t="s">
        <v>20</v>
      </c>
      <c r="D17" s="61"/>
      <c r="E17" s="53"/>
      <c r="F17" s="54" t="str">
        <f ca="1">IF(ISBLANK(E17),"",IF(AND(E17&gt;=DATE([1]t1!$L$1-2,1,1),E17&lt;=TODAY()),"","Digitare una data non anteriore al 1 Gennaio "&amp;[1]t1!$L$1-1&amp;" (gg/mm/aaaa)"))</f>
        <v/>
      </c>
      <c r="K17" s="55" t="str">
        <f>LEFT(A17,3)</f>
        <v>GEN</v>
      </c>
      <c r="L17" s="55" t="str">
        <f>RIGHT(A17,3)</f>
        <v>355</v>
      </c>
      <c r="M17" s="55" t="str">
        <f>B17</f>
        <v>DATE</v>
      </c>
      <c r="N17" s="56" t="str">
        <f ca="1">IF(AND(E17&gt;=DATE(2017,1,1),E17&lt;=TODAY()),"'"&amp;DAY(E17)&amp;"/"&amp;MONTH(E17)&amp;"/"&amp;YEAR(E17),"")</f>
        <v/>
      </c>
    </row>
    <row r="18" spans="1:14" s="47" customFormat="1" ht="3.95" customHeight="1">
      <c r="A18" s="62"/>
      <c r="B18" s="63"/>
      <c r="C18" s="64"/>
      <c r="D18" s="65"/>
      <c r="E18" s="66"/>
      <c r="F18" s="67"/>
    </row>
    <row r="19" spans="1:14" s="47" customFormat="1" ht="30" customHeight="1">
      <c r="A19" s="68" t="s">
        <v>21</v>
      </c>
      <c r="B19" s="69" t="s">
        <v>22</v>
      </c>
      <c r="C19" s="52" t="s">
        <v>23</v>
      </c>
      <c r="E19" s="70">
        <v>0</v>
      </c>
      <c r="F19" s="71" t="str">
        <f>IF(ISBLANK(E19),"",IF(ISNUMBER(E19),IF(E19-INT(E19)=0,"","  Errore ! Inserire un numero intero senza decimali"),"  Errore ! Inserire un numero intero senza decimali"))</f>
        <v/>
      </c>
      <c r="K19" s="55" t="str">
        <f>LEFT(A19,3)</f>
        <v>GEN</v>
      </c>
      <c r="L19" s="55" t="str">
        <f>RIGHT(A19,3)</f>
        <v>195</v>
      </c>
      <c r="M19" s="55" t="str">
        <f>B19</f>
        <v>INT</v>
      </c>
      <c r="N19" s="72">
        <f>IF(ISNUMBER(E19),ROUND(E19,0),"")</f>
        <v>0</v>
      </c>
    </row>
    <row r="20" spans="1:14" s="47" customFormat="1" ht="3.95" customHeight="1">
      <c r="A20" s="73"/>
      <c r="B20" s="74"/>
      <c r="C20" s="48"/>
      <c r="D20" s="48"/>
      <c r="E20" s="49"/>
      <c r="F20" s="75"/>
    </row>
    <row r="21" spans="1:14" s="47" customFormat="1" ht="30" customHeight="1">
      <c r="A21" s="42" t="s">
        <v>24</v>
      </c>
      <c r="B21" s="42"/>
      <c r="C21" s="43" t="s">
        <v>25</v>
      </c>
      <c r="D21" s="44"/>
      <c r="E21" s="45"/>
      <c r="F21" s="75"/>
    </row>
    <row r="22" spans="1:14" s="47" customFormat="1" ht="3.95" customHeight="1">
      <c r="A22" s="48"/>
      <c r="B22" s="132"/>
      <c r="C22" s="48"/>
      <c r="D22" s="48"/>
      <c r="E22" s="49"/>
      <c r="F22" s="67"/>
    </row>
    <row r="23" spans="1:14" s="80" customFormat="1" ht="30" customHeight="1">
      <c r="A23" s="77" t="s">
        <v>26</v>
      </c>
      <c r="B23" s="78" t="s">
        <v>22</v>
      </c>
      <c r="C23" s="79" t="s">
        <v>27</v>
      </c>
      <c r="E23" s="81">
        <v>515419</v>
      </c>
      <c r="F23" s="133" t="str">
        <f>IF(ISBLANK(E23),"",IF(ISNUMBER(E23),IF(E23-INT(E23)=0,"","  Errore ! Inserire un numero intero senza decimali"),"  Errore ! Inserire un numero intero senza decimali"))</f>
        <v/>
      </c>
      <c r="K23" s="134" t="str">
        <f>LEFT(A23,3)</f>
        <v>LEG</v>
      </c>
      <c r="L23" s="134" t="str">
        <f>RIGHT(A23,3)</f>
        <v>428</v>
      </c>
      <c r="M23" s="134" t="str">
        <f>B23</f>
        <v>INT</v>
      </c>
      <c r="N23" s="134">
        <f>IF(ISNUMBER(E23),ROUND(E23,0),"")</f>
        <v>515419</v>
      </c>
    </row>
    <row r="24" spans="1:14" s="80" customFormat="1" ht="6" customHeight="1">
      <c r="A24" s="77"/>
      <c r="B24" s="78"/>
      <c r="C24" s="79"/>
      <c r="E24" s="135"/>
      <c r="F24" s="133"/>
      <c r="K24" s="134" t="str">
        <f>LEFT(A24,3)</f>
        <v/>
      </c>
      <c r="L24" s="134" t="str">
        <f>RIGHT(A24,3)</f>
        <v/>
      </c>
      <c r="M24" s="134"/>
      <c r="N24" s="134" t="str">
        <f>IF(ISNUMBER(E24),ROUND(E24,0),"")</f>
        <v/>
      </c>
    </row>
    <row r="25" spans="1:14" s="47" customFormat="1" ht="36.6" customHeight="1">
      <c r="A25" s="77" t="s">
        <v>28</v>
      </c>
      <c r="B25" s="78" t="s">
        <v>22</v>
      </c>
      <c r="C25" s="79" t="s">
        <v>29</v>
      </c>
      <c r="D25" s="86"/>
      <c r="E25" s="87"/>
      <c r="F25" s="67"/>
      <c r="K25" s="134" t="str">
        <f>LEFT(A25,3)</f>
        <v>LEG</v>
      </c>
      <c r="L25" s="134" t="str">
        <f>RIGHT(A25,3)</f>
        <v>425</v>
      </c>
      <c r="M25" s="134" t="str">
        <f>B25</f>
        <v>INT</v>
      </c>
      <c r="N25" s="134" t="str">
        <f>IF(ISNUMBER(E25),ROUND(E25,0),"")</f>
        <v/>
      </c>
    </row>
    <row r="26" spans="1:14" s="47" customFormat="1" ht="3.95" customHeight="1">
      <c r="A26" s="68"/>
      <c r="B26" s="68"/>
      <c r="C26" s="88"/>
      <c r="D26" s="48"/>
      <c r="E26" s="49"/>
      <c r="F26" s="67"/>
      <c r="K26" s="134" t="str">
        <f>LEFT(A26,3)</f>
        <v/>
      </c>
      <c r="L26" s="134" t="str">
        <f>RIGHT(A26,3)</f>
        <v/>
      </c>
      <c r="M26" s="134"/>
      <c r="N26" s="134" t="str">
        <f>IF(ISNUMBER(E26),ROUND(E26,0),"")</f>
        <v/>
      </c>
    </row>
    <row r="27" spans="1:14" s="47" customFormat="1" ht="30" customHeight="1">
      <c r="A27" s="50" t="s">
        <v>30</v>
      </c>
      <c r="B27" s="69" t="s">
        <v>22</v>
      </c>
      <c r="C27" s="89" t="s">
        <v>99</v>
      </c>
      <c r="E27" s="70">
        <v>29849</v>
      </c>
      <c r="F27" s="71" t="str">
        <f>IF(ISBLANK(E27),"",IF(ISNUMBER(E27),IF(E27-INT(E27)=0,"","  Errore ! Inserire un numero intero senza decimali"),"  Errore ! Inserire un numero intero senza decimali"))</f>
        <v/>
      </c>
      <c r="K27" s="55" t="str">
        <f>LEFT(A27,3)</f>
        <v>LEG</v>
      </c>
      <c r="L27" s="55" t="str">
        <f>RIGHT(A27,3)</f>
        <v>398</v>
      </c>
      <c r="M27" s="55" t="str">
        <f>B27</f>
        <v>INT</v>
      </c>
      <c r="N27" s="72">
        <f>IF(ISNUMBER(E27),ROUND(E27,0),"")</f>
        <v>29849</v>
      </c>
    </row>
    <row r="28" spans="1:14" s="47" customFormat="1" ht="3.95" customHeight="1">
      <c r="A28" s="68"/>
      <c r="B28" s="69"/>
      <c r="C28" s="88"/>
      <c r="D28" s="48"/>
      <c r="E28" s="49"/>
      <c r="F28" s="67"/>
    </row>
    <row r="29" spans="1:14" s="47" customFormat="1" ht="30" customHeight="1">
      <c r="A29" s="68" t="s">
        <v>32</v>
      </c>
      <c r="B29" s="69" t="s">
        <v>22</v>
      </c>
      <c r="C29" s="89" t="s">
        <v>33</v>
      </c>
      <c r="E29" s="70"/>
      <c r="F29" s="71" t="str">
        <f>IF(ISBLANK(E29),"",IF(ISNUMBER(E29),IF(E29-INT(E29)=0,"","  Errore ! Inserire un numero intero senza decimali"),"  Errore ! Inserire un numero intero senza decimali"))</f>
        <v/>
      </c>
      <c r="K29" s="55" t="str">
        <f>LEFT(A29,3)</f>
        <v>LEG</v>
      </c>
      <c r="L29" s="55" t="str">
        <f>RIGHT(A29,3)</f>
        <v>290</v>
      </c>
      <c r="M29" s="55" t="str">
        <f>B29</f>
        <v>INT</v>
      </c>
      <c r="N29" s="72" t="str">
        <f>IF(ISNUMBER(E29),ROUND(E29,0),"")</f>
        <v/>
      </c>
    </row>
    <row r="30" spans="1:14" s="47" customFormat="1" ht="3.95" customHeight="1">
      <c r="A30" s="73"/>
      <c r="B30" s="74"/>
      <c r="C30" s="48"/>
      <c r="D30" s="48"/>
      <c r="E30" s="49"/>
      <c r="F30" s="67"/>
    </row>
    <row r="31" spans="1:14" s="47" customFormat="1" ht="30" customHeight="1">
      <c r="A31" s="42" t="s">
        <v>34</v>
      </c>
      <c r="B31" s="42"/>
      <c r="C31" s="43" t="s">
        <v>35</v>
      </c>
      <c r="D31" s="44"/>
      <c r="E31" s="45"/>
      <c r="F31" s="67"/>
    </row>
    <row r="32" spans="1:14" s="47" customFormat="1" ht="3.95" customHeight="1">
      <c r="A32" s="68"/>
      <c r="B32" s="69"/>
      <c r="C32" s="48"/>
      <c r="D32" s="48"/>
      <c r="E32" s="49"/>
      <c r="F32" s="67"/>
    </row>
    <row r="33" spans="1:14" s="47" customFormat="1" ht="30" customHeight="1">
      <c r="A33" s="59" t="s">
        <v>100</v>
      </c>
      <c r="B33" s="69" t="s">
        <v>22</v>
      </c>
      <c r="C33" s="46" t="s">
        <v>101</v>
      </c>
      <c r="E33" s="136">
        <f>'[1]1G'!AD80+'[1]1G'!AD81+'[1]1G'!AD83+'[1]1G'!AD84</f>
        <v>7</v>
      </c>
      <c r="F33" s="71" t="str">
        <f>IF(ISBLANK(E33),"",IF(ISNUMBER(E33),IF(E33-INT(E33)=0,"","  Errore ! Inserire un numero intero senza decimali"),"  Errore ! Inserire un numero intero senza decimali"))</f>
        <v/>
      </c>
      <c r="K33" s="55" t="str">
        <f>LEFT(A33,3)</f>
        <v>ORG</v>
      </c>
      <c r="L33" s="55" t="str">
        <f>RIGHT(A33,3)</f>
        <v>138</v>
      </c>
      <c r="M33" s="55" t="str">
        <f>B33</f>
        <v>INT</v>
      </c>
      <c r="N33" s="72">
        <f>IF(ISNUMBER(E33),ROUND(E33,0),"")</f>
        <v>7</v>
      </c>
    </row>
    <row r="34" spans="1:14" s="47" customFormat="1" ht="3.95" customHeight="1">
      <c r="A34" s="94"/>
      <c r="B34" s="137"/>
      <c r="C34" s="48"/>
      <c r="D34" s="48"/>
      <c r="E34" s="49"/>
      <c r="F34" s="67"/>
    </row>
    <row r="35" spans="1:14" s="47" customFormat="1" ht="30" customHeight="1">
      <c r="A35" s="59" t="s">
        <v>38</v>
      </c>
      <c r="B35" s="69" t="s">
        <v>22</v>
      </c>
      <c r="C35" s="46" t="s">
        <v>39</v>
      </c>
      <c r="E35" s="70">
        <v>11518</v>
      </c>
      <c r="F35" s="71" t="str">
        <f>IF(ISBLANK(E35),"",IF(ISNUMBER(E35),IF(E35-INT(E35)=0,"","  Errore ! Inserire un numero intero senza decimali"),"  Errore ! Inserire un numero intero senza decimali"))</f>
        <v/>
      </c>
      <c r="K35" s="55" t="str">
        <f>LEFT(A35,3)</f>
        <v>ORG</v>
      </c>
      <c r="L35" s="55" t="str">
        <f>RIGHT(A35,3)</f>
        <v>166</v>
      </c>
      <c r="M35" s="55" t="str">
        <f>B35</f>
        <v>INT</v>
      </c>
      <c r="N35" s="72">
        <f>IF(ISNUMBER(E35),ROUND(E35,0),"")</f>
        <v>11518</v>
      </c>
    </row>
    <row r="36" spans="1:14" s="47" customFormat="1" ht="3.95" customHeight="1">
      <c r="A36" s="59"/>
      <c r="B36" s="60"/>
      <c r="C36" s="95"/>
      <c r="D36" s="48"/>
      <c r="E36" s="49"/>
      <c r="F36" s="67"/>
    </row>
    <row r="37" spans="1:14" s="47" customFormat="1" ht="30" customHeight="1">
      <c r="A37" s="59" t="s">
        <v>102</v>
      </c>
      <c r="B37" s="69" t="s">
        <v>22</v>
      </c>
      <c r="C37" s="46" t="s">
        <v>103</v>
      </c>
      <c r="E37" s="136">
        <f>'[1]1G'!AD86+'[1]1G'!AD87+'[1]1G'!AD89+'[1]1G'!AD90</f>
        <v>1</v>
      </c>
      <c r="F37" s="71" t="str">
        <f>IF(ISBLANK(E37),"",IF(ISNUMBER(E37),IF(E37-INT(E37)=0,"","  Errore ! Inserire un numero intero senza decimali"),"  Errore ! Inserire un numero intero senza decimali"))</f>
        <v/>
      </c>
      <c r="K37" s="55" t="str">
        <f>LEFT(A37,3)</f>
        <v>ORG</v>
      </c>
      <c r="L37" s="55" t="str">
        <f>RIGHT(A37,3)</f>
        <v>132</v>
      </c>
      <c r="M37" s="55" t="str">
        <f>B37</f>
        <v>INT</v>
      </c>
      <c r="N37" s="72">
        <f>IF(ISNUMBER(E37),ROUND(E37,0),"")</f>
        <v>1</v>
      </c>
    </row>
    <row r="38" spans="1:14" s="47" customFormat="1" ht="3.95" customHeight="1">
      <c r="A38" s="94"/>
      <c r="B38" s="137"/>
      <c r="C38" s="48"/>
      <c r="D38" s="48"/>
      <c r="E38" s="49"/>
      <c r="F38" s="67"/>
    </row>
    <row r="39" spans="1:14" s="47" customFormat="1" ht="30" customHeight="1">
      <c r="A39" s="59" t="s">
        <v>104</v>
      </c>
      <c r="B39" s="69" t="s">
        <v>22</v>
      </c>
      <c r="C39" s="46" t="s">
        <v>105</v>
      </c>
      <c r="E39" s="70">
        <v>5728</v>
      </c>
      <c r="F39" s="71" t="str">
        <f>IF(ISBLANK(E39),"",IF(ISNUMBER(E39),IF(E39-INT(E39)=0,"","  Errore ! Inserire un numero intero senza decimali"),"  Errore ! Inserire un numero intero senza decimali"))</f>
        <v/>
      </c>
      <c r="K39" s="55" t="str">
        <f>LEFT(A39,3)</f>
        <v>ORG</v>
      </c>
      <c r="L39" s="55" t="str">
        <f>RIGHT(A39,3)</f>
        <v>143</v>
      </c>
      <c r="M39" s="55" t="str">
        <f>B39</f>
        <v>INT</v>
      </c>
      <c r="N39" s="72">
        <f>IF(ISNUMBER(E39),ROUND(E39,0),"")</f>
        <v>5728</v>
      </c>
    </row>
    <row r="40" spans="1:14" s="47" customFormat="1" ht="3.95" customHeight="1">
      <c r="A40" s="59"/>
      <c r="B40" s="60"/>
      <c r="C40" s="88"/>
      <c r="D40" s="48"/>
      <c r="E40" s="49"/>
      <c r="F40" s="67"/>
    </row>
    <row r="41" spans="1:14" s="47" customFormat="1" ht="30" customHeight="1">
      <c r="A41" s="59" t="s">
        <v>106</v>
      </c>
      <c r="B41" s="69" t="s">
        <v>22</v>
      </c>
      <c r="C41" s="46" t="s">
        <v>107</v>
      </c>
      <c r="E41" s="136">
        <f>'[1]1G'!AD92+'[1]1G'!AD93</f>
        <v>4</v>
      </c>
      <c r="F41" s="71" t="str">
        <f>IF(ISBLANK(E41),"",IF(ISNUMBER(E41),IF(E41-INT(E41)=0,"","  Errore ! Inserire un numero intero senza decimali"),"  Errore ! Inserire un numero intero senza decimali"))</f>
        <v/>
      </c>
      <c r="K41" s="55" t="str">
        <f>LEFT(A41,3)</f>
        <v>ORG</v>
      </c>
      <c r="L41" s="55" t="str">
        <f>RIGHT(A41,3)</f>
        <v>202</v>
      </c>
      <c r="M41" s="55" t="str">
        <f>B41</f>
        <v>INT</v>
      </c>
      <c r="N41" s="72">
        <f>IF(ISNUMBER(E41),ROUND(E41,0),"")</f>
        <v>4</v>
      </c>
    </row>
    <row r="42" spans="1:14" s="47" customFormat="1" ht="3.95" customHeight="1">
      <c r="A42" s="59"/>
      <c r="B42" s="60"/>
      <c r="C42" s="48"/>
      <c r="D42" s="48"/>
      <c r="E42" s="49"/>
      <c r="F42" s="67"/>
    </row>
    <row r="43" spans="1:14" s="47" customFormat="1" ht="30" customHeight="1">
      <c r="A43" s="59" t="s">
        <v>108</v>
      </c>
      <c r="B43" s="69" t="s">
        <v>22</v>
      </c>
      <c r="C43" s="46" t="s">
        <v>109</v>
      </c>
      <c r="E43" s="70">
        <v>3086</v>
      </c>
      <c r="F43" s="71" t="str">
        <f>IF(ISBLANK(E43),"",IF(ISNUMBER(E43),IF(E43-INT(E43)=0,"","  Errore ! Inserire un numero intero senza decimali"),"  Errore ! Inserire un numero intero senza decimali"))</f>
        <v/>
      </c>
      <c r="K43" s="55" t="str">
        <f>LEFT(A43,3)</f>
        <v>ORG</v>
      </c>
      <c r="L43" s="55" t="str">
        <f>RIGHT(A43,3)</f>
        <v>130</v>
      </c>
      <c r="M43" s="55" t="str">
        <f>B43</f>
        <v>INT</v>
      </c>
      <c r="N43" s="72">
        <f>IF(ISNUMBER(E43),ROUND(E43,0),"")</f>
        <v>3086</v>
      </c>
    </row>
    <row r="44" spans="1:14" s="47" customFormat="1" ht="3.95" customHeight="1">
      <c r="A44" s="59"/>
      <c r="B44" s="60"/>
      <c r="C44" s="88"/>
      <c r="D44" s="48"/>
      <c r="E44" s="49"/>
      <c r="F44" s="67"/>
    </row>
    <row r="45" spans="1:14" s="47" customFormat="1" ht="3.95" customHeight="1">
      <c r="A45" s="138"/>
      <c r="B45" s="139"/>
      <c r="C45" s="95"/>
      <c r="D45" s="48"/>
      <c r="E45" s="49"/>
      <c r="F45" s="67"/>
    </row>
    <row r="46" spans="1:14" s="47" customFormat="1" ht="30" customHeight="1">
      <c r="A46" s="59" t="s">
        <v>68</v>
      </c>
      <c r="B46" s="69" t="s">
        <v>22</v>
      </c>
      <c r="C46" s="46" t="s">
        <v>69</v>
      </c>
      <c r="E46" s="70">
        <v>0</v>
      </c>
      <c r="F46" s="71" t="str">
        <f>IF(ISBLANK(E46),"",IF(ISNUMBER(E46),IF(E46-INT(E46)=0,"","  Errore ! Inserire un numero intero senza decimali"),"  Errore ! Inserire un numero intero senza decimali"))</f>
        <v/>
      </c>
      <c r="K46" s="55" t="str">
        <f>LEFT(A46,3)</f>
        <v>ORG</v>
      </c>
      <c r="L46" s="55" t="str">
        <f>RIGHT(A46,3)</f>
        <v>271</v>
      </c>
      <c r="M46" s="55" t="str">
        <f>B46</f>
        <v>INT</v>
      </c>
      <c r="N46" s="72">
        <f>IF(ISNUMBER(E46),ROUND(E46,0),"")</f>
        <v>0</v>
      </c>
    </row>
    <row r="47" spans="1:14" s="47" customFormat="1" ht="3.95" customHeight="1">
      <c r="A47" s="59"/>
      <c r="B47" s="60"/>
      <c r="C47" s="95"/>
      <c r="D47" s="48"/>
      <c r="E47" s="49"/>
      <c r="F47" s="67"/>
    </row>
    <row r="48" spans="1:14" s="47" customFormat="1" ht="30" customHeight="1">
      <c r="A48" s="59" t="s">
        <v>70</v>
      </c>
      <c r="B48" s="69" t="s">
        <v>22</v>
      </c>
      <c r="C48" s="46" t="s">
        <v>71</v>
      </c>
      <c r="E48" s="70">
        <v>0</v>
      </c>
      <c r="F48" s="71" t="str">
        <f>IF(ISBLANK(E48),"",IF(ISNUMBER(E48),IF(E48-INT(E48)=0,"","  Errore ! Inserire un numero intero senza decimali"),"  Errore ! Inserire un numero intero senza decimali"))</f>
        <v/>
      </c>
      <c r="K48" s="55" t="str">
        <f>LEFT(A48,3)</f>
        <v>ORG</v>
      </c>
      <c r="L48" s="55" t="str">
        <f>RIGHT(A48,3)</f>
        <v>272</v>
      </c>
      <c r="M48" s="55" t="str">
        <f>B48</f>
        <v>INT</v>
      </c>
      <c r="N48" s="72">
        <f>IF(ISNUMBER(E48),ROUND(E48,0),"")</f>
        <v>0</v>
      </c>
    </row>
    <row r="49" spans="1:14" s="47" customFormat="1" ht="3.95" customHeight="1">
      <c r="A49" s="68"/>
      <c r="B49" s="69"/>
      <c r="C49" s="88"/>
      <c r="D49" s="48"/>
      <c r="E49" s="49"/>
      <c r="F49" s="67"/>
    </row>
    <row r="50" spans="1:14" s="47" customFormat="1" ht="30" customHeight="1">
      <c r="A50" s="42" t="s">
        <v>72</v>
      </c>
      <c r="B50" s="42"/>
      <c r="C50" s="43" t="s">
        <v>73</v>
      </c>
      <c r="D50" s="44"/>
      <c r="E50" s="45"/>
      <c r="F50" s="67"/>
    </row>
    <row r="51" spans="1:14" s="47" customFormat="1" ht="3.95" customHeight="1">
      <c r="A51" s="48"/>
      <c r="B51" s="132"/>
      <c r="C51" s="48"/>
      <c r="D51" s="48"/>
      <c r="E51" s="49"/>
      <c r="F51" s="67"/>
    </row>
    <row r="52" spans="1:14" s="102" customFormat="1" ht="30" customHeight="1">
      <c r="A52" s="68" t="s">
        <v>74</v>
      </c>
      <c r="B52" s="69" t="s">
        <v>22</v>
      </c>
      <c r="C52" s="89" t="s">
        <v>75</v>
      </c>
      <c r="E52" s="70">
        <v>203177</v>
      </c>
      <c r="F52" s="71" t="str">
        <f>IF(ISBLANK(E52),"",IF(ISNUMBER(E52),IF(E52-INT(E52)=0,"","  Errore ! Inserire un numero intero senza decimali"),"  Errore ! Inserire un numero intero senza decimali"))</f>
        <v/>
      </c>
      <c r="G52" s="47"/>
      <c r="H52" s="47"/>
      <c r="I52" s="47"/>
      <c r="J52" s="47"/>
      <c r="K52" s="55" t="str">
        <f>LEFT(A52,3)</f>
        <v>PRD</v>
      </c>
      <c r="L52" s="55" t="str">
        <f>RIGHT(A52,3)</f>
        <v>137</v>
      </c>
      <c r="M52" s="55" t="str">
        <f>B52</f>
        <v>INT</v>
      </c>
      <c r="N52" s="72">
        <f>IF(ISNUMBER(E52),ROUND(E52,0),"")</f>
        <v>203177</v>
      </c>
    </row>
    <row r="53" spans="1:14" s="102" customFormat="1" ht="3.95" customHeight="1">
      <c r="A53" s="68"/>
      <c r="B53" s="69"/>
      <c r="C53" s="88"/>
      <c r="D53" s="88"/>
      <c r="E53" s="103"/>
      <c r="F53" s="140"/>
    </row>
    <row r="54" spans="1:14" s="102" customFormat="1" ht="30" customHeight="1">
      <c r="A54" s="68" t="s">
        <v>76</v>
      </c>
      <c r="B54" s="69" t="s">
        <v>22</v>
      </c>
      <c r="C54" s="89" t="s">
        <v>77</v>
      </c>
      <c r="E54" s="70">
        <v>6969</v>
      </c>
      <c r="F54" s="71" t="str">
        <f>IF(ISBLANK(E54),"",IF(ISNUMBER(E54),IF(E54-INT(E54)=0,"","  Errore ! Inserire un numero intero senza decimali"),"  Errore ! Inserire un numero intero senza decimali"))</f>
        <v/>
      </c>
      <c r="G54" s="47"/>
      <c r="H54" s="47"/>
      <c r="I54" s="47"/>
      <c r="J54" s="47"/>
      <c r="K54" s="55" t="str">
        <f>LEFT(A54,3)</f>
        <v>PRD</v>
      </c>
      <c r="L54" s="55" t="str">
        <f>RIGHT(A54,3)</f>
        <v>115</v>
      </c>
      <c r="M54" s="55" t="str">
        <f>B54</f>
        <v>INT</v>
      </c>
      <c r="N54" s="72">
        <f>IF(ISNUMBER(E54),ROUND(E54,0),"")</f>
        <v>6969</v>
      </c>
    </row>
    <row r="55" spans="1:14" s="102" customFormat="1" ht="3.95" customHeight="1">
      <c r="A55" s="68"/>
      <c r="B55" s="69"/>
      <c r="C55" s="88"/>
      <c r="D55" s="88"/>
      <c r="E55" s="103"/>
      <c r="F55" s="140"/>
    </row>
    <row r="56" spans="1:14" s="102" customFormat="1" ht="30" customHeight="1">
      <c r="A56" s="68" t="s">
        <v>78</v>
      </c>
      <c r="B56" s="69" t="s">
        <v>79</v>
      </c>
      <c r="C56" s="89" t="s">
        <v>80</v>
      </c>
      <c r="E56" s="105" t="s">
        <v>81</v>
      </c>
      <c r="F56" s="71" t="str">
        <f>IF(AND(LEN(E56)=1,OR(UPPER(E56)="N",UPPER(E56)="S")),"",IF(ISBLANK(E56),"","  Errore ! Inserire S o N"))</f>
        <v/>
      </c>
      <c r="G56" s="47"/>
      <c r="H56" s="47"/>
      <c r="I56" s="47"/>
      <c r="J56" s="47"/>
      <c r="K56" s="55" t="str">
        <f>LEFT(A56,3)</f>
        <v>PRD</v>
      </c>
      <c r="L56" s="55" t="str">
        <f>RIGHT(A56,3)</f>
        <v>159</v>
      </c>
      <c r="M56" s="55" t="str">
        <f>B56</f>
        <v>FLAG</v>
      </c>
      <c r="N56" s="72" t="str">
        <f>IF(AND(LEN(E56)=1,OR(UPPER(E56)="N",UPPER(E56)="S")),UPPER(E56),"")</f>
        <v>S</v>
      </c>
    </row>
    <row r="57" spans="1:14" s="102" customFormat="1" ht="3.95" customHeight="1">
      <c r="A57" s="68"/>
      <c r="B57" s="69"/>
      <c r="C57" s="88"/>
      <c r="D57" s="88"/>
      <c r="E57" s="103"/>
      <c r="F57" s="140"/>
    </row>
    <row r="58" spans="1:14" s="102" customFormat="1" ht="30" customHeight="1">
      <c r="A58" s="68" t="s">
        <v>82</v>
      </c>
      <c r="B58" s="69" t="s">
        <v>79</v>
      </c>
      <c r="C58" s="89" t="s">
        <v>83</v>
      </c>
      <c r="E58" s="105" t="s">
        <v>81</v>
      </c>
      <c r="F58" s="71" t="str">
        <f>IF(AND(LEN(E58)=1,OR(UPPER(E58)="N",UPPER(E58)="S")),"",IF(ISBLANK(E58),"","  Errore ! Inserire S o N"))</f>
        <v/>
      </c>
      <c r="G58" s="47"/>
      <c r="H58" s="47"/>
      <c r="I58" s="47"/>
      <c r="J58" s="47"/>
      <c r="K58" s="55" t="str">
        <f>LEFT(A58,3)</f>
        <v>PRD</v>
      </c>
      <c r="L58" s="55" t="str">
        <f>RIGHT(A58,3)</f>
        <v>273</v>
      </c>
      <c r="M58" s="55" t="str">
        <f>B58</f>
        <v>FLAG</v>
      </c>
      <c r="N58" s="72" t="str">
        <f>IF(AND(LEN(E58)=1,OR(UPPER(E58)="N",UPPER(E58)="S")),UPPER(E58),"")</f>
        <v>S</v>
      </c>
    </row>
    <row r="59" spans="1:14" s="102" customFormat="1" ht="3.95" customHeight="1">
      <c r="A59" s="68"/>
      <c r="B59" s="69"/>
      <c r="C59" s="88"/>
      <c r="D59" s="88"/>
      <c r="E59" s="103"/>
      <c r="F59" s="140"/>
    </row>
    <row r="60" spans="1:14" s="102" customFormat="1" ht="30" customHeight="1">
      <c r="A60" s="68" t="s">
        <v>84</v>
      </c>
      <c r="B60" s="69" t="s">
        <v>79</v>
      </c>
      <c r="C60" s="89" t="s">
        <v>85</v>
      </c>
      <c r="E60" s="105" t="s">
        <v>81</v>
      </c>
      <c r="F60" s="71" t="str">
        <f>IF(AND(LEN(E60)=1,OR(UPPER(E60)="N",UPPER(E60)="S")),"",IF(ISBLANK(E60),"","  Errore ! Inserire S o N"))</f>
        <v/>
      </c>
      <c r="G60" s="47"/>
      <c r="H60" s="47"/>
      <c r="I60" s="47"/>
      <c r="J60" s="47"/>
      <c r="K60" s="55" t="str">
        <f>LEFT(A60,3)</f>
        <v>PRD</v>
      </c>
      <c r="L60" s="55" t="str">
        <f>RIGHT(A60,3)</f>
        <v>274</v>
      </c>
      <c r="M60" s="55" t="str">
        <f>B60</f>
        <v>FLAG</v>
      </c>
      <c r="N60" s="72" t="str">
        <f>IF(AND(LEN(E60)=1,OR(UPPER(E60)="N",UPPER(E60)="S")),UPPER(E60),"")</f>
        <v>S</v>
      </c>
    </row>
    <row r="61" spans="1:14" s="102" customFormat="1" ht="3.95" customHeight="1">
      <c r="A61" s="68"/>
      <c r="B61" s="69"/>
      <c r="C61" s="88"/>
      <c r="D61" s="88"/>
      <c r="E61" s="103"/>
      <c r="F61" s="140"/>
    </row>
    <row r="62" spans="1:14" s="102" customFormat="1" ht="30" customHeight="1">
      <c r="A62" s="68" t="s">
        <v>86</v>
      </c>
      <c r="B62" s="69" t="s">
        <v>79</v>
      </c>
      <c r="C62" s="89" t="s">
        <v>87</v>
      </c>
      <c r="E62" s="105" t="s">
        <v>81</v>
      </c>
      <c r="F62" s="71" t="str">
        <f>IF(AND(LEN(E62)=1,OR(UPPER(E62)="N",UPPER(E62)="S")),"",IF(ISBLANK(E62),"","  Errore ! Inserire S o N"))</f>
        <v/>
      </c>
      <c r="G62" s="47"/>
      <c r="H62" s="47"/>
      <c r="I62" s="47"/>
      <c r="J62" s="47"/>
      <c r="K62" s="55" t="str">
        <f>LEFT(A62,3)</f>
        <v>PRD</v>
      </c>
      <c r="L62" s="55" t="str">
        <f>RIGHT(A62,3)</f>
        <v>275</v>
      </c>
      <c r="M62" s="55" t="str">
        <f>B62</f>
        <v>FLAG</v>
      </c>
      <c r="N62" s="72" t="str">
        <f>IF(AND(LEN(E62)=1,OR(UPPER(E62)="N",UPPER(E62)="S")),UPPER(E62),"")</f>
        <v>S</v>
      </c>
    </row>
    <row r="63" spans="1:14" s="102" customFormat="1" ht="3.95" customHeight="1">
      <c r="A63" s="68"/>
      <c r="B63" s="69"/>
      <c r="C63" s="88"/>
      <c r="D63" s="88"/>
      <c r="E63" s="103"/>
      <c r="F63" s="141"/>
    </row>
    <row r="64" spans="1:14" s="47" customFormat="1" ht="30" customHeight="1">
      <c r="A64" s="42" t="s">
        <v>88</v>
      </c>
      <c r="B64" s="42"/>
      <c r="C64" s="43" t="s">
        <v>89</v>
      </c>
      <c r="D64" s="44"/>
      <c r="E64" s="45"/>
      <c r="F64" s="131"/>
    </row>
    <row r="65" spans="1:14" s="47" customFormat="1" ht="3.95" customHeight="1">
      <c r="A65" s="106"/>
      <c r="B65" s="142"/>
      <c r="C65" s="48"/>
      <c r="D65" s="48"/>
      <c r="E65" s="49"/>
      <c r="F65" s="131"/>
    </row>
    <row r="66" spans="1:14" s="47" customFormat="1">
      <c r="A66" s="68" t="s">
        <v>90</v>
      </c>
      <c r="B66" s="69" t="s">
        <v>91</v>
      </c>
      <c r="C66" s="48" t="s">
        <v>92</v>
      </c>
      <c r="E66" s="49"/>
      <c r="F66" s="46"/>
      <c r="K66" s="55" t="str">
        <f>LEFT(A66,3)</f>
        <v>INF</v>
      </c>
      <c r="L66" s="55" t="str">
        <f>RIGHT(A66,3)</f>
        <v>209</v>
      </c>
      <c r="M66" s="55" t="str">
        <f>B66</f>
        <v>NOTE</v>
      </c>
      <c r="N66" s="47" t="str">
        <f>IF(ISBLANK(C67),"",LEFT(C67,1500))</f>
        <v/>
      </c>
    </row>
    <row r="67" spans="1:14" s="47" customFormat="1" ht="45" customHeight="1">
      <c r="A67" s="107"/>
      <c r="B67" s="143"/>
      <c r="C67" s="108"/>
      <c r="D67" s="109"/>
      <c r="E67" s="110"/>
      <c r="F67" s="111" t="str">
        <f>IF(LEN(C67)&gt;1500,"Attenzione, è stato superato il numero massimo di 1500 caratteri","")</f>
        <v/>
      </c>
    </row>
    <row r="68" spans="1:14">
      <c r="A68" s="112"/>
      <c r="B68" s="144"/>
      <c r="C68" s="113"/>
      <c r="D68" s="113"/>
      <c r="E68" s="114"/>
    </row>
    <row r="69" spans="1:14">
      <c r="A69" s="68" t="s">
        <v>93</v>
      </c>
      <c r="B69" s="69" t="s">
        <v>91</v>
      </c>
      <c r="C69" s="48" t="s">
        <v>94</v>
      </c>
      <c r="E69" s="49"/>
      <c r="F69" s="46"/>
      <c r="G69" s="47"/>
      <c r="H69" s="47"/>
      <c r="I69" s="47"/>
      <c r="J69" s="47"/>
      <c r="K69" s="55" t="str">
        <f>LEFT(A69,3)</f>
        <v>INF</v>
      </c>
      <c r="L69" s="55" t="str">
        <f>RIGHT(A69,3)</f>
        <v>127</v>
      </c>
      <c r="M69" s="55" t="str">
        <f>B69</f>
        <v>NOTE</v>
      </c>
      <c r="N69" s="47" t="str">
        <f>IF(ISBLANK(C70),"",LEFT(C70,1500))</f>
        <v/>
      </c>
    </row>
    <row r="70" spans="1:14" ht="45" customHeight="1">
      <c r="A70" s="115"/>
      <c r="B70" s="145"/>
      <c r="C70" s="108"/>
      <c r="D70" s="109"/>
      <c r="E70" s="110"/>
      <c r="F70" s="111" t="str">
        <f>IF(LEN(C70)&gt;1500,"Attenzione, è stato superato il numero massimo di 1500 caratteri","")</f>
        <v/>
      </c>
      <c r="K70" s="116" t="s">
        <v>95</v>
      </c>
    </row>
  </sheetData>
  <sheetProtection password="8611" sheet="1" selectLockedCells="1"/>
  <mergeCells count="5">
    <mergeCell ref="F2:F3"/>
    <mergeCell ref="F4:F5"/>
    <mergeCell ref="F6:F9"/>
    <mergeCell ref="C67:E67"/>
    <mergeCell ref="C70:E70"/>
  </mergeCells>
  <dataValidations count="4">
    <dataValidation type="textLength" allowBlank="1" showInputMessage="1" showErrorMessage="1" error="Inserire massimo 1500 caratteri" sqref="C70:E70 C67:E67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56 E58 E60 E62">
      <formula1>"s,n,S,N"</formula1>
    </dataValidation>
    <dataValidation type="whole" operator="lessThan" allowBlank="1" showInputMessage="1" showErrorMessage="1" errorTitle="Errore di digitazione" error="Inserire solo numeri interi o lasciare vuoto." sqref="E19 E27 E29 E33 E37 E46 E35 E39 E43 E48 E52 E54 E41 E23:E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15 E13 E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78">
    <pageSetUpPr fitToPage="1"/>
  </sheetPr>
  <dimension ref="A1:N79"/>
  <sheetViews>
    <sheetView showGridLines="0" topLeftCell="A9" zoomScale="87" zoomScaleNormal="87" workbookViewId="0">
      <selection activeCell="E73" sqref="E73"/>
    </sheetView>
  </sheetViews>
  <sheetFormatPr defaultColWidth="10" defaultRowHeight="15"/>
  <cols>
    <col min="1" max="2" width="7.7109375" style="117" customWidth="1"/>
    <col min="3" max="3" width="139.5703125" style="41" customWidth="1"/>
    <col min="4" max="4" width="2.28515625" style="41" customWidth="1"/>
    <col min="5" max="5" width="14" style="118" bestFit="1" customWidth="1"/>
    <col min="6" max="6" width="39.5703125" style="130" customWidth="1"/>
    <col min="7" max="8" width="10" style="41"/>
    <col min="9" max="10" width="10" style="41" customWidth="1"/>
    <col min="11" max="14" width="10" style="41" hidden="1" customWidth="1"/>
    <col min="15" max="16" width="10" style="41" customWidth="1"/>
    <col min="17" max="16384" width="10" style="41"/>
  </cols>
  <sheetData>
    <row r="1" spans="1:14" s="5" customFormat="1" ht="45" customHeight="1" thickBot="1">
      <c r="A1" s="1" t="s">
        <v>0</v>
      </c>
      <c r="B1" s="1"/>
      <c r="C1" s="2"/>
      <c r="D1" s="2"/>
      <c r="E1" s="3"/>
      <c r="F1" s="4" t="s">
        <v>1</v>
      </c>
      <c r="H1" s="147" t="s">
        <v>110</v>
      </c>
    </row>
    <row r="2" spans="1:14" s="5" customFormat="1" ht="41.45" customHeight="1">
      <c r="A2" s="7" t="s">
        <v>3</v>
      </c>
      <c r="B2" s="7"/>
      <c r="C2" s="8"/>
      <c r="D2" s="9"/>
      <c r="E2" s="10"/>
      <c r="F2" s="11" t="str">
        <f>IF(AND(ISBLANK($E$23),SUM('[1]t15(3)'!W:W)&gt;0,$N$9&gt;0),"Attenzione: è necessario compilare la domanda LEG428 !!!","OK")</f>
        <v>OK</v>
      </c>
    </row>
    <row r="3" spans="1:14" s="18" customFormat="1" ht="30" customHeight="1" thickBot="1">
      <c r="A3" s="12"/>
      <c r="B3" s="13"/>
      <c r="C3" s="14"/>
      <c r="D3" s="15"/>
      <c r="E3" s="16"/>
      <c r="F3" s="17"/>
    </row>
    <row r="4" spans="1:14" s="5" customFormat="1" ht="16.5" customHeight="1">
      <c r="A4" s="19"/>
      <c r="B4" s="19"/>
      <c r="C4" s="20"/>
      <c r="D4" s="20"/>
      <c r="E4" s="20"/>
      <c r="F4" s="21" t="s">
        <v>4</v>
      </c>
    </row>
    <row r="5" spans="1:14" s="5" customFormat="1" ht="20.25" customHeight="1" thickBot="1">
      <c r="A5" s="22" t="s">
        <v>5</v>
      </c>
      <c r="B5" s="22"/>
      <c r="C5" s="23"/>
      <c r="D5" s="24"/>
      <c r="E5" s="24"/>
      <c r="F5" s="25"/>
    </row>
    <row r="6" spans="1:14" s="27" customFormat="1" ht="20.25" customHeight="1">
      <c r="A6" s="22"/>
      <c r="B6" s="22"/>
      <c r="C6" s="23"/>
      <c r="D6" s="24"/>
      <c r="E6" s="24"/>
      <c r="F6" s="26" t="str">
        <f>IF(AND(ISBLANK(E13),ISBLANK(E15),ISBLANK(E17)),"OK",IF(AND(OR(ISBLANK(E13),YEAR(E13)&gt;[1]t1!L1-1),OR(ISBLANK(E15),YEAR(E15)&gt;[1]t1!L1-1),OR(ISBLANK(E17),YEAR(E17)&gt;[1]t1!L1-1)),"OK","Attenzione: almeno una data di certificazione è antececedente l'anno "&amp;[1]t1!L1&amp;", è necessario giustificare"))</f>
        <v>OK</v>
      </c>
    </row>
    <row r="7" spans="1:14" s="27" customFormat="1" ht="65.25" customHeight="1">
      <c r="A7" s="28"/>
      <c r="B7" s="28"/>
      <c r="C7" s="29"/>
      <c r="D7" s="29"/>
      <c r="E7" s="30"/>
      <c r="F7" s="31"/>
    </row>
    <row r="8" spans="1:14" s="27" customFormat="1" ht="30.75" customHeight="1">
      <c r="A8" s="32"/>
      <c r="B8" s="32"/>
      <c r="C8" s="33" t="s">
        <v>111</v>
      </c>
      <c r="F8" s="31"/>
      <c r="N8" s="34" t="s">
        <v>7</v>
      </c>
    </row>
    <row r="9" spans="1:14" s="27" customFormat="1" ht="30.75" customHeight="1" thickBot="1">
      <c r="A9" s="32"/>
      <c r="B9" s="32"/>
      <c r="C9" s="29"/>
      <c r="D9" s="29"/>
      <c r="E9" s="35"/>
      <c r="F9" s="17"/>
      <c r="N9" s="36">
        <f>(COUNTIF(E:E,"&lt;&gt;"&amp;"")+COUNTIF(C76,"&lt;&gt;"&amp;"")+COUNTIF(C79,"&lt;&gt;"&amp;""))</f>
        <v>21</v>
      </c>
    </row>
    <row r="10" spans="1:14" ht="3.95" customHeight="1">
      <c r="A10" s="37"/>
      <c r="B10" s="37"/>
      <c r="C10" s="38"/>
      <c r="D10" s="37"/>
      <c r="E10" s="39"/>
      <c r="F10" s="148"/>
    </row>
    <row r="11" spans="1:14" s="47" customFormat="1" ht="30" customHeight="1">
      <c r="A11" s="42" t="s">
        <v>8</v>
      </c>
      <c r="B11" s="42"/>
      <c r="C11" s="43" t="s">
        <v>9</v>
      </c>
      <c r="D11" s="44"/>
      <c r="E11" s="45"/>
      <c r="F11" s="148"/>
      <c r="K11" s="34" t="s">
        <v>10</v>
      </c>
      <c r="L11" s="34" t="s">
        <v>11</v>
      </c>
      <c r="M11" s="34" t="s">
        <v>12</v>
      </c>
      <c r="N11" s="34" t="s">
        <v>13</v>
      </c>
    </row>
    <row r="12" spans="1:14" s="47" customFormat="1" ht="3.95" customHeight="1">
      <c r="A12" s="48"/>
      <c r="B12" s="48"/>
      <c r="C12" s="48"/>
      <c r="D12" s="48"/>
      <c r="E12" s="49"/>
      <c r="F12" s="131"/>
    </row>
    <row r="13" spans="1:14" s="47" customFormat="1" ht="30" customHeight="1">
      <c r="A13" s="50" t="s">
        <v>14</v>
      </c>
      <c r="B13" s="51" t="s">
        <v>15</v>
      </c>
      <c r="C13" s="79" t="s">
        <v>16</v>
      </c>
      <c r="D13" s="61"/>
      <c r="E13" s="53">
        <v>44375</v>
      </c>
      <c r="F13" s="54" t="str">
        <f ca="1">IF(ISBLANK(E13),"",IF(AND(E13&gt;=DATE([1]t1!$L$1-2,1,1),E13&lt;=TODAY()),"","Digitare una data non anteriore al 1 Gennaio "&amp;[1]t1!$L$1-1&amp;" (gg/mm/aaaa)"))</f>
        <v/>
      </c>
      <c r="K13" s="55" t="str">
        <f>LEFT(A13,3)</f>
        <v>GEN</v>
      </c>
      <c r="L13" s="55" t="str">
        <f>RIGHT(A13,3)</f>
        <v>353</v>
      </c>
      <c r="M13" s="55" t="str">
        <f>B13</f>
        <v>DATE</v>
      </c>
      <c r="N13" s="56" t="str">
        <f ca="1">IF(AND(E13&gt;=DATE(2017,1,1),E13&lt;=TODAY()),"'"&amp;DAY(E13)&amp;"/"&amp;MONTH(E13)&amp;"/"&amp;YEAR(E13),"")</f>
        <v>'28/6/2021</v>
      </c>
    </row>
    <row r="14" spans="1:14" s="47" customFormat="1" ht="3.95" customHeight="1">
      <c r="A14" s="50"/>
      <c r="B14" s="51"/>
      <c r="C14" s="149"/>
      <c r="D14" s="65"/>
      <c r="E14" s="66"/>
      <c r="F14" s="58"/>
    </row>
    <row r="15" spans="1:14" s="47" customFormat="1" ht="30" customHeight="1">
      <c r="A15" s="50" t="s">
        <v>17</v>
      </c>
      <c r="B15" s="51" t="s">
        <v>15</v>
      </c>
      <c r="C15" s="79" t="s">
        <v>18</v>
      </c>
      <c r="D15" s="61"/>
      <c r="E15" s="53"/>
      <c r="F15" s="54" t="str">
        <f ca="1">IF(ISBLANK(E15),"",IF(AND(E15&gt;=DATE([1]t1!$L$1-2,1,1),E15&lt;=TODAY()),"","Digitare una data non anteriore al 1 Gennaio "&amp;[1]t1!$L$1-1&amp;" (gg/mm/aaaa)"))</f>
        <v/>
      </c>
      <c r="K15" s="55" t="str">
        <f>LEFT(A15,3)</f>
        <v>GEN</v>
      </c>
      <c r="L15" s="55" t="str">
        <f>RIGHT(A15,3)</f>
        <v>354</v>
      </c>
      <c r="M15" s="55" t="str">
        <f>B15</f>
        <v>DATE</v>
      </c>
      <c r="N15" s="56" t="str">
        <f ca="1">IF(AND(E15&gt;=DATE(2017,1,1),E15&lt;=TODAY()),"'"&amp;DAY(E15)&amp;"/"&amp;MONTH(E15)&amp;"/"&amp;YEAR(E15),"")</f>
        <v/>
      </c>
    </row>
    <row r="16" spans="1:14" s="47" customFormat="1" ht="3.95" customHeight="1">
      <c r="A16" s="50"/>
      <c r="B16" s="51"/>
      <c r="C16" s="79"/>
      <c r="D16" s="61"/>
      <c r="E16" s="150"/>
      <c r="F16" s="58"/>
    </row>
    <row r="17" spans="1:14" s="47" customFormat="1" ht="30" customHeight="1">
      <c r="A17" s="50" t="s">
        <v>19</v>
      </c>
      <c r="B17" s="51" t="s">
        <v>15</v>
      </c>
      <c r="C17" s="79" t="s">
        <v>20</v>
      </c>
      <c r="D17" s="61"/>
      <c r="E17" s="53"/>
      <c r="F17" s="54" t="str">
        <f ca="1">IF(ISBLANK(E17),"",IF(AND(E17&gt;=DATE([1]t1!$L$1-2,1,1),E17&lt;=TODAY()),"","Digitare una data non anteriore al 1 Gennaio "&amp;[1]t1!$L$1-1&amp;" (gg/mm/aaaa)"))</f>
        <v/>
      </c>
      <c r="K17" s="55" t="str">
        <f>LEFT(A17,3)</f>
        <v>GEN</v>
      </c>
      <c r="L17" s="55" t="str">
        <f>RIGHT(A17,3)</f>
        <v>355</v>
      </c>
      <c r="M17" s="55" t="str">
        <f>B17</f>
        <v>DATE</v>
      </c>
      <c r="N17" s="56" t="str">
        <f ca="1">IF(AND(E17&gt;=DATE(2017,1,1),E17&lt;=TODAY()),"'"&amp;DAY(E17)&amp;"/"&amp;MONTH(E17)&amp;"/"&amp;YEAR(E17),"")</f>
        <v/>
      </c>
    </row>
    <row r="18" spans="1:14" s="47" customFormat="1" ht="3.95" customHeight="1">
      <c r="A18" s="62"/>
      <c r="B18" s="63"/>
      <c r="C18" s="64"/>
      <c r="D18" s="65"/>
      <c r="E18" s="66"/>
      <c r="F18" s="67"/>
    </row>
    <row r="19" spans="1:14" s="47" customFormat="1" ht="30" customHeight="1">
      <c r="A19" s="68" t="s">
        <v>21</v>
      </c>
      <c r="B19" s="69" t="s">
        <v>22</v>
      </c>
      <c r="C19" s="52" t="s">
        <v>23</v>
      </c>
      <c r="E19" s="70">
        <v>0</v>
      </c>
      <c r="F19" s="71" t="str">
        <f>IF(ISBLANK(E19),"",IF(ISNUMBER(E19),IF(E19-INT(E19)=0,"","  Errore ! Inserire un numero intero senza decimali"),"  Errore ! Inserire un numero intero senza decimali"))</f>
        <v/>
      </c>
      <c r="K19" s="55" t="str">
        <f>LEFT(A19,3)</f>
        <v>GEN</v>
      </c>
      <c r="L19" s="55" t="str">
        <f>RIGHT(A19,3)</f>
        <v>195</v>
      </c>
      <c r="M19" s="55" t="str">
        <f>B19</f>
        <v>INT</v>
      </c>
      <c r="N19" s="72">
        <f>IF(ISNUMBER(E19),ROUND(E19,0),"")</f>
        <v>0</v>
      </c>
    </row>
    <row r="20" spans="1:14" s="47" customFormat="1" ht="3.95" customHeight="1">
      <c r="A20" s="73"/>
      <c r="B20" s="73"/>
      <c r="C20" s="48"/>
      <c r="D20" s="48"/>
      <c r="E20" s="49"/>
      <c r="F20" s="67"/>
    </row>
    <row r="21" spans="1:14" s="47" customFormat="1" ht="30" customHeight="1">
      <c r="A21" s="42" t="s">
        <v>24</v>
      </c>
      <c r="B21" s="42"/>
      <c r="C21" s="43" t="s">
        <v>25</v>
      </c>
      <c r="D21" s="44"/>
      <c r="E21" s="45"/>
      <c r="F21" s="67"/>
    </row>
    <row r="22" spans="1:14" s="47" customFormat="1" ht="3.95" customHeight="1">
      <c r="A22" s="48"/>
      <c r="B22" s="48"/>
      <c r="C22" s="48"/>
      <c r="D22" s="48"/>
      <c r="E22" s="49"/>
      <c r="F22" s="67"/>
    </row>
    <row r="23" spans="1:14" s="80" customFormat="1" ht="30" customHeight="1">
      <c r="A23" s="77" t="s">
        <v>26</v>
      </c>
      <c r="B23" s="78" t="s">
        <v>22</v>
      </c>
      <c r="C23" s="79" t="s">
        <v>27</v>
      </c>
      <c r="E23" s="81">
        <v>9969258</v>
      </c>
      <c r="F23" s="133" t="str">
        <f>IF(ISBLANK(E23),"",IF(ISNUMBER(E23),IF(E23-INT(E23)=0,"","  Errore ! Inserire un numero intero senza decimali"),"  Errore ! Inserire un numero intero senza decimali"))</f>
        <v/>
      </c>
      <c r="K23" s="134" t="str">
        <f>LEFT(A23,3)</f>
        <v>LEG</v>
      </c>
      <c r="L23" s="134" t="str">
        <f>RIGHT(A23,3)</f>
        <v>428</v>
      </c>
      <c r="M23" s="134" t="str">
        <f>B23</f>
        <v>INT</v>
      </c>
      <c r="N23" s="134">
        <f>IF(ISNUMBER(E23),ROUND(E23,0),"")</f>
        <v>9969258</v>
      </c>
    </row>
    <row r="24" spans="1:14" s="47" customFormat="1" ht="3.95" customHeight="1">
      <c r="A24" s="77"/>
      <c r="B24" s="77"/>
      <c r="C24" s="149"/>
      <c r="D24" s="149"/>
      <c r="E24" s="151"/>
      <c r="F24" s="67"/>
    </row>
    <row r="25" spans="1:14" s="61" customFormat="1" ht="30" customHeight="1">
      <c r="A25" s="77" t="s">
        <v>28</v>
      </c>
      <c r="B25" s="78" t="s">
        <v>22</v>
      </c>
      <c r="C25" s="79" t="s">
        <v>29</v>
      </c>
      <c r="D25" s="86"/>
      <c r="E25" s="87"/>
      <c r="F25" s="152" t="str">
        <f>IF(ISBLANK(E25),"",IF(ISNUMBER(E25),IF(E25-INT(E25)=0,"","  Errore ! Inserire un numero intero senza decimali"),"  Errore ! Inserire un numero intero senza decimali"))</f>
        <v/>
      </c>
      <c r="K25" s="153" t="str">
        <f>LEFT(A25,3)</f>
        <v>LEG</v>
      </c>
      <c r="L25" s="153" t="str">
        <f>RIGHT(A25,3)</f>
        <v>425</v>
      </c>
      <c r="M25" s="153" t="str">
        <f>B25</f>
        <v>INT</v>
      </c>
      <c r="N25" s="134" t="str">
        <f>IF(ISNUMBER(E25),ROUND(E25,0),"")</f>
        <v/>
      </c>
    </row>
    <row r="26" spans="1:14" s="61" customFormat="1" ht="3.95" customHeight="1">
      <c r="A26" s="97"/>
      <c r="B26" s="97"/>
      <c r="C26" s="83"/>
      <c r="D26" s="84"/>
      <c r="E26" s="85"/>
      <c r="F26" s="154"/>
    </row>
    <row r="27" spans="1:14" s="61" customFormat="1" ht="30" customHeight="1">
      <c r="A27" s="77" t="s">
        <v>30</v>
      </c>
      <c r="B27" s="78" t="s">
        <v>22</v>
      </c>
      <c r="C27" s="79" t="s">
        <v>31</v>
      </c>
      <c r="D27" s="86"/>
      <c r="E27" s="87">
        <f>1217357+813568</f>
        <v>2030925</v>
      </c>
      <c r="F27" s="152" t="str">
        <f>IF(ISBLANK(E27),"",IF(ISNUMBER(E27),IF(E27-INT(E27)=0,"","  Errore ! Inserire un numero intero senza decimali"),"  Errore ! Inserire un numero intero senza decimali"))</f>
        <v/>
      </c>
      <c r="K27" s="153" t="str">
        <f>LEFT(A27,3)</f>
        <v>LEG</v>
      </c>
      <c r="L27" s="153" t="str">
        <f>RIGHT(A27,3)</f>
        <v>398</v>
      </c>
      <c r="M27" s="153" t="str">
        <f>B27</f>
        <v>INT</v>
      </c>
      <c r="N27" s="134">
        <f>IF(ISNUMBER(E27),ROUND(E27,0),"")</f>
        <v>2030925</v>
      </c>
    </row>
    <row r="28" spans="1:14" s="61" customFormat="1" ht="3.95" customHeight="1">
      <c r="A28" s="77"/>
      <c r="B28" s="77"/>
      <c r="C28" s="149"/>
      <c r="D28" s="149"/>
      <c r="E28" s="151"/>
      <c r="F28" s="154"/>
    </row>
    <row r="29" spans="1:14" s="61" customFormat="1" ht="30" customHeight="1">
      <c r="A29" s="50" t="s">
        <v>112</v>
      </c>
      <c r="B29" s="51" t="s">
        <v>22</v>
      </c>
      <c r="C29" s="52" t="s">
        <v>113</v>
      </c>
      <c r="D29" s="155"/>
      <c r="E29" s="87"/>
      <c r="F29" s="152" t="str">
        <f>IF(ISBLANK(E29),"",IF(ISNUMBER(E29),IF(E29-INT(E29)=0,"","  Errore ! Inserire un numero intero senza decimali"),"  Errore ! Inserire un numero intero senza decimali"))</f>
        <v/>
      </c>
      <c r="K29" s="153" t="str">
        <f>LEFT(A29,3)</f>
        <v>LEG</v>
      </c>
      <c r="L29" s="153" t="str">
        <f>RIGHT(A29,3)</f>
        <v>362</v>
      </c>
      <c r="M29" s="153" t="str">
        <f>B29</f>
        <v>INT</v>
      </c>
      <c r="N29" s="134" t="str">
        <f>IF(ISNUMBER(E29),ROUND(E29,0),"")</f>
        <v/>
      </c>
    </row>
    <row r="30" spans="1:14" s="61" customFormat="1" ht="3.95" customHeight="1">
      <c r="A30" s="50"/>
      <c r="B30" s="50"/>
      <c r="C30" s="57"/>
      <c r="D30" s="57"/>
      <c r="E30" s="156"/>
      <c r="F30" s="154"/>
    </row>
    <row r="31" spans="1:14" s="47" customFormat="1" ht="30" customHeight="1">
      <c r="A31" s="68" t="s">
        <v>114</v>
      </c>
      <c r="B31" s="69" t="s">
        <v>22</v>
      </c>
      <c r="C31" s="89" t="s">
        <v>115</v>
      </c>
      <c r="E31" s="70"/>
      <c r="F31" s="71" t="str">
        <f>IF(ISBLANK(E31),"",IF(ISNUMBER(E31),IF(E31-INT(E31)=0,"","  Errore ! Inserire un numero intero senza decimali"),"  Errore ! Inserire un numero intero senza decimali"))</f>
        <v/>
      </c>
      <c r="K31" s="55" t="str">
        <f>LEFT(A31,3)</f>
        <v>LEG</v>
      </c>
      <c r="L31" s="55" t="str">
        <f>RIGHT(A31,3)</f>
        <v>364</v>
      </c>
      <c r="M31" s="55" t="str">
        <f>B31</f>
        <v>INT</v>
      </c>
      <c r="N31" s="72" t="str">
        <f>IF(ISNUMBER(E31),ROUND(E31,0),"")</f>
        <v/>
      </c>
    </row>
    <row r="32" spans="1:14" s="47" customFormat="1" ht="3.95" customHeight="1">
      <c r="A32" s="68"/>
      <c r="B32" s="68"/>
      <c r="C32" s="88"/>
      <c r="D32" s="48"/>
      <c r="E32" s="49"/>
      <c r="F32" s="67"/>
    </row>
    <row r="33" spans="1:14" s="47" customFormat="1" ht="30" customHeight="1">
      <c r="A33" s="42" t="s">
        <v>34</v>
      </c>
      <c r="B33" s="42"/>
      <c r="C33" s="43" t="s">
        <v>35</v>
      </c>
      <c r="D33" s="44"/>
      <c r="E33" s="45"/>
      <c r="F33" s="67"/>
    </row>
    <row r="34" spans="1:14" s="47" customFormat="1" ht="3.95" customHeight="1">
      <c r="A34" s="48"/>
      <c r="B34" s="48"/>
      <c r="C34" s="48"/>
      <c r="D34" s="48"/>
      <c r="E34" s="49"/>
      <c r="F34" s="67"/>
    </row>
    <row r="35" spans="1:14" s="47" customFormat="1" ht="30" customHeight="1">
      <c r="A35" s="59" t="s">
        <v>116</v>
      </c>
      <c r="B35" s="60" t="s">
        <v>22</v>
      </c>
      <c r="C35" s="89" t="s">
        <v>117</v>
      </c>
      <c r="D35" s="102"/>
      <c r="E35" s="70">
        <v>74</v>
      </c>
      <c r="F35" s="71" t="str">
        <f>IF(ISBLANK(E35),"",IF(ISNUMBER(E35),IF(E35-INT(E35)=0,"","  Errore ! Inserire un numero intero senza decimali"),"  Errore ! Inserire un numero intero senza decimali"))</f>
        <v/>
      </c>
      <c r="K35" s="55" t="str">
        <f>LEFT(A35,3)</f>
        <v>ORG</v>
      </c>
      <c r="L35" s="55" t="str">
        <f>RIGHT(A35,3)</f>
        <v>375</v>
      </c>
      <c r="M35" s="55" t="str">
        <f>B35</f>
        <v>INT</v>
      </c>
      <c r="N35" s="72">
        <f>IF(ISNUMBER(E35),ROUND(E35,0),"")</f>
        <v>74</v>
      </c>
    </row>
    <row r="36" spans="1:14" s="47" customFormat="1" ht="3.95" customHeight="1">
      <c r="A36" s="59"/>
      <c r="B36" s="59"/>
      <c r="C36" s="88"/>
      <c r="D36" s="88"/>
      <c r="E36" s="49"/>
      <c r="F36" s="67"/>
    </row>
    <row r="37" spans="1:14" s="47" customFormat="1" ht="30" customHeight="1">
      <c r="A37" s="59" t="s">
        <v>118</v>
      </c>
      <c r="B37" s="60" t="s">
        <v>22</v>
      </c>
      <c r="C37" s="89" t="s">
        <v>119</v>
      </c>
      <c r="D37" s="102"/>
      <c r="E37" s="70">
        <v>1</v>
      </c>
      <c r="F37" s="71" t="str">
        <f>IF(ISBLANK(E37),"",IF(ISNUMBER(E37),IF(E37-INT(E37)=0,"","  Errore ! Inserire un numero intero senza decimali"),"  Errore ! Inserire un numero intero senza decimali"))</f>
        <v/>
      </c>
      <c r="K37" s="55" t="str">
        <f>LEFT(A37,3)</f>
        <v>ORG</v>
      </c>
      <c r="L37" s="55" t="str">
        <f>RIGHT(A37,3)</f>
        <v>376</v>
      </c>
      <c r="M37" s="55" t="str">
        <f>B37</f>
        <v>INT</v>
      </c>
      <c r="N37" s="72">
        <f>IF(ISNUMBER(E37),ROUND(E37,0),"")</f>
        <v>1</v>
      </c>
    </row>
    <row r="38" spans="1:14" s="47" customFormat="1" ht="3.95" customHeight="1">
      <c r="A38" s="94"/>
      <c r="B38" s="94"/>
      <c r="C38" s="88"/>
      <c r="D38" s="88"/>
      <c r="E38" s="49"/>
      <c r="F38" s="67"/>
    </row>
    <row r="39" spans="1:14" s="47" customFormat="1" ht="30" customHeight="1">
      <c r="A39" s="59" t="s">
        <v>120</v>
      </c>
      <c r="B39" s="60" t="s">
        <v>22</v>
      </c>
      <c r="C39" s="89" t="s">
        <v>121</v>
      </c>
      <c r="D39" s="102"/>
      <c r="E39" s="70">
        <v>2</v>
      </c>
      <c r="F39" s="71" t="str">
        <f>IF(ISBLANK(E39),"",IF(ISNUMBER(E39),IF(E39-INT(E39)=0,"","  Errore ! Inserire un numero intero senza decimali"),"  Errore ! Inserire un numero intero senza decimali"))</f>
        <v/>
      </c>
      <c r="K39" s="55" t="str">
        <f>LEFT(A39,3)</f>
        <v>ORG</v>
      </c>
      <c r="L39" s="55" t="str">
        <f>RIGHT(A39,3)</f>
        <v>377</v>
      </c>
      <c r="M39" s="55" t="str">
        <f>B39</f>
        <v>INT</v>
      </c>
      <c r="N39" s="72">
        <f>IF(ISNUMBER(E39),ROUND(E39,0),"")</f>
        <v>2</v>
      </c>
    </row>
    <row r="40" spans="1:14" s="47" customFormat="1" ht="3.95" customHeight="1">
      <c r="A40" s="59"/>
      <c r="B40" s="59"/>
      <c r="C40" s="88"/>
      <c r="D40" s="88"/>
      <c r="E40" s="49"/>
      <c r="F40" s="67"/>
    </row>
    <row r="41" spans="1:14" s="47" customFormat="1" ht="30" customHeight="1">
      <c r="A41" s="59" t="s">
        <v>122</v>
      </c>
      <c r="B41" s="60" t="s">
        <v>22</v>
      </c>
      <c r="C41" s="89" t="s">
        <v>123</v>
      </c>
      <c r="D41" s="102"/>
      <c r="E41" s="70">
        <v>19</v>
      </c>
      <c r="F41" s="71" t="str">
        <f>IF(ISBLANK(E41),"",IF(ISNUMBER(E41),IF(E41-INT(E41)=0,"","  Errore ! Inserire un numero intero senza decimali"),"  Errore ! Inserire un numero intero senza decimali"))</f>
        <v/>
      </c>
      <c r="K41" s="55" t="str">
        <f>LEFT(A41,3)</f>
        <v>ORG</v>
      </c>
      <c r="L41" s="55" t="str">
        <f>RIGHT(A41,3)</f>
        <v>378</v>
      </c>
      <c r="M41" s="55" t="str">
        <f>B41</f>
        <v>INT</v>
      </c>
      <c r="N41" s="72">
        <f>IF(ISNUMBER(E41),ROUND(E41,0),"")</f>
        <v>19</v>
      </c>
    </row>
    <row r="42" spans="1:14" s="47" customFormat="1" ht="3.95" customHeight="1">
      <c r="A42" s="59"/>
      <c r="B42" s="59"/>
      <c r="C42" s="88"/>
      <c r="D42" s="88"/>
      <c r="E42" s="49"/>
      <c r="F42" s="67"/>
    </row>
    <row r="43" spans="1:14" s="47" customFormat="1" ht="30" customHeight="1">
      <c r="A43" s="59" t="s">
        <v>124</v>
      </c>
      <c r="B43" s="60" t="s">
        <v>22</v>
      </c>
      <c r="C43" s="89" t="s">
        <v>125</v>
      </c>
      <c r="D43" s="102"/>
      <c r="E43" s="70">
        <v>9300</v>
      </c>
      <c r="F43" s="71" t="str">
        <f>IF(ISBLANK(E43),"",IF(ISNUMBER(E43),IF(E43-INT(E43)=0,"","  Errore ! Inserire un numero intero senza decimali"),"  Errore ! Inserire un numero intero senza decimali"))</f>
        <v/>
      </c>
      <c r="K43" s="55" t="str">
        <f>LEFT(A43,3)</f>
        <v>ORG</v>
      </c>
      <c r="L43" s="55" t="str">
        <f>RIGHT(A43,3)</f>
        <v>379</v>
      </c>
      <c r="M43" s="55" t="str">
        <f>B43</f>
        <v>INT</v>
      </c>
      <c r="N43" s="72">
        <f>IF(ISNUMBER(E43),ROUND(E43,0),"")</f>
        <v>9300</v>
      </c>
    </row>
    <row r="44" spans="1:14" s="47" customFormat="1" ht="3.95" customHeight="1">
      <c r="A44" s="59"/>
      <c r="B44" s="59"/>
      <c r="C44" s="88"/>
      <c r="D44" s="88"/>
      <c r="E44" s="49"/>
      <c r="F44" s="67"/>
    </row>
    <row r="45" spans="1:14" s="47" customFormat="1" ht="30" customHeight="1">
      <c r="A45" s="97" t="s">
        <v>126</v>
      </c>
      <c r="B45" s="60" t="s">
        <v>22</v>
      </c>
      <c r="C45" s="89" t="s">
        <v>127</v>
      </c>
      <c r="D45" s="102"/>
      <c r="E45" s="70">
        <v>5700</v>
      </c>
      <c r="F45" s="71" t="str">
        <f>IF(ISBLANK(E45),"",IF(ISNUMBER(E45),IF(E45-INT(E45)=0,"","  Errore ! Inserire un numero intero senza decimali"),"  Errore ! Inserire un numero intero senza decimali"))</f>
        <v/>
      </c>
      <c r="K45" s="55" t="str">
        <f>LEFT(A45,3)</f>
        <v>ORG</v>
      </c>
      <c r="L45" s="55" t="str">
        <f>RIGHT(A45,3)</f>
        <v>380</v>
      </c>
      <c r="M45" s="55" t="str">
        <f>B45</f>
        <v>INT</v>
      </c>
      <c r="N45" s="72">
        <f>IF(ISNUMBER(E45),ROUND(E45,0),"")</f>
        <v>5700</v>
      </c>
    </row>
    <row r="46" spans="1:14" s="47" customFormat="1" ht="3.95" customHeight="1">
      <c r="A46" s="59"/>
      <c r="B46" s="59"/>
      <c r="C46" s="88"/>
      <c r="D46" s="88"/>
      <c r="E46" s="49"/>
      <c r="F46" s="67"/>
    </row>
    <row r="47" spans="1:14" s="47" customFormat="1" ht="30" customHeight="1">
      <c r="A47" s="97" t="s">
        <v>128</v>
      </c>
      <c r="B47" s="60" t="s">
        <v>22</v>
      </c>
      <c r="C47" s="89" t="s">
        <v>129</v>
      </c>
      <c r="D47" s="102"/>
      <c r="E47" s="70">
        <v>7000</v>
      </c>
      <c r="F47" s="71" t="str">
        <f>IF(ISBLANK(E47),"",IF(ISNUMBER(E47),IF(E47-INT(E47)=0,"","  Errore ! Inserire un numero intero senza decimali"),"  Errore ! Inserire un numero intero senza decimali"))</f>
        <v/>
      </c>
      <c r="K47" s="55" t="str">
        <f>LEFT(A47,3)</f>
        <v>ORG</v>
      </c>
      <c r="L47" s="55" t="str">
        <f>RIGHT(A47,3)</f>
        <v>381</v>
      </c>
      <c r="M47" s="55" t="str">
        <f>B47</f>
        <v>INT</v>
      </c>
      <c r="N47" s="72">
        <f>IF(ISNUMBER(E47),ROUND(E47,0),"")</f>
        <v>7000</v>
      </c>
    </row>
    <row r="48" spans="1:14" s="47" customFormat="1" ht="3.95" customHeight="1">
      <c r="A48" s="59"/>
      <c r="B48" s="59"/>
      <c r="C48" s="88"/>
      <c r="D48" s="48"/>
      <c r="E48" s="49"/>
      <c r="F48" s="67"/>
    </row>
    <row r="49" spans="1:14" s="47" customFormat="1" ht="30" customHeight="1">
      <c r="A49" s="42" t="s">
        <v>130</v>
      </c>
      <c r="B49" s="42"/>
      <c r="C49" s="43" t="s">
        <v>131</v>
      </c>
      <c r="D49" s="44"/>
      <c r="E49" s="45"/>
      <c r="F49" s="67"/>
    </row>
    <row r="50" spans="1:14" s="47" customFormat="1" ht="3.95" customHeight="1">
      <c r="A50" s="48"/>
      <c r="B50" s="48"/>
      <c r="C50" s="48"/>
      <c r="D50" s="48"/>
      <c r="E50" s="49"/>
      <c r="F50" s="67"/>
    </row>
    <row r="51" spans="1:14" s="47" customFormat="1" ht="30" customHeight="1">
      <c r="A51" s="59" t="s">
        <v>132</v>
      </c>
      <c r="B51" s="69" t="s">
        <v>79</v>
      </c>
      <c r="C51" s="46" t="s">
        <v>133</v>
      </c>
      <c r="E51" s="105" t="s">
        <v>81</v>
      </c>
      <c r="F51" s="71" t="str">
        <f>IF(AND(LEN(E51)=1,OR(UPPER(E51)="N",UPPER(E51)="S")),"",IF(ISBLANK(E51),"","  Errore ! Inserire S o N"))</f>
        <v/>
      </c>
      <c r="K51" s="55" t="str">
        <f>LEFT(A51,3)</f>
        <v>PEO</v>
      </c>
      <c r="L51" s="55" t="str">
        <f>RIGHT(A51,3)</f>
        <v>176</v>
      </c>
      <c r="M51" s="55" t="str">
        <f>B51</f>
        <v>FLAG</v>
      </c>
      <c r="N51" s="72" t="str">
        <f>IF(AND(LEN(E51)=1,OR(UPPER(E51)="N",UPPER(E51)="S")),UPPER(E51),"")</f>
        <v>S</v>
      </c>
    </row>
    <row r="52" spans="1:14" s="47" customFormat="1" ht="3.95" customHeight="1">
      <c r="A52" s="68"/>
      <c r="B52" s="68"/>
      <c r="C52" s="48"/>
      <c r="D52" s="48"/>
      <c r="E52" s="49"/>
      <c r="F52" s="67"/>
    </row>
    <row r="53" spans="1:14" s="47" customFormat="1" ht="30" customHeight="1">
      <c r="A53" s="68" t="s">
        <v>134</v>
      </c>
      <c r="B53" s="69" t="s">
        <v>22</v>
      </c>
      <c r="C53" s="46" t="s">
        <v>135</v>
      </c>
      <c r="E53" s="70">
        <v>0</v>
      </c>
      <c r="F53" s="71" t="str">
        <f>IF(ISBLANK(E53),"",IF(ISNUMBER(E53),IF(E53-INT(E53)=0,"","  Errore ! Inserire un numero intero senza decimali"),"  Errore ! Inserire un numero intero senza decimali"))</f>
        <v/>
      </c>
      <c r="K53" s="55" t="str">
        <f>LEFT(A53,3)</f>
        <v>PEO</v>
      </c>
      <c r="L53" s="55" t="str">
        <f>RIGHT(A53,3)</f>
        <v>111</v>
      </c>
      <c r="M53" s="55" t="str">
        <f>B53</f>
        <v>INT</v>
      </c>
      <c r="N53" s="72">
        <f>IF(ISNUMBER(E53),ROUND(E53,0),"")</f>
        <v>0</v>
      </c>
    </row>
    <row r="54" spans="1:14" s="47" customFormat="1" ht="3.95" customHeight="1">
      <c r="A54" s="68"/>
      <c r="B54" s="68"/>
      <c r="C54" s="48"/>
      <c r="D54" s="48"/>
      <c r="E54" s="49"/>
      <c r="F54" s="67"/>
    </row>
    <row r="55" spans="1:14" s="47" customFormat="1" ht="30" customHeight="1">
      <c r="A55" s="68" t="s">
        <v>136</v>
      </c>
      <c r="B55" s="69" t="s">
        <v>22</v>
      </c>
      <c r="C55" s="46" t="s">
        <v>137</v>
      </c>
      <c r="E55" s="70">
        <v>0</v>
      </c>
      <c r="F55" s="71" t="str">
        <f>IF(ISBLANK(E55),"",IF(ISNUMBER(E55),IF(E55-INT(E55)=0,"","  Errore ! Inserire un numero intero senza decimali"),"  Errore ! Inserire un numero intero senza decimali"))</f>
        <v/>
      </c>
      <c r="K55" s="55" t="str">
        <f>LEFT(A55,3)</f>
        <v>PEO</v>
      </c>
      <c r="L55" s="55" t="str">
        <f>RIGHT(A55,3)</f>
        <v>188</v>
      </c>
      <c r="M55" s="55" t="str">
        <f>B55</f>
        <v>INT</v>
      </c>
      <c r="N55" s="72">
        <f>IF(ISNUMBER(E55),ROUND(E55,0),"")</f>
        <v>0</v>
      </c>
    </row>
    <row r="56" spans="1:14" s="47" customFormat="1" ht="3.95" customHeight="1">
      <c r="A56" s="68"/>
      <c r="B56" s="68"/>
      <c r="C56" s="48"/>
      <c r="D56" s="48"/>
      <c r="E56" s="49"/>
      <c r="F56" s="67"/>
    </row>
    <row r="57" spans="1:14" s="47" customFormat="1" ht="30" customHeight="1">
      <c r="A57" s="68" t="s">
        <v>138</v>
      </c>
      <c r="B57" s="69" t="s">
        <v>79</v>
      </c>
      <c r="C57" s="52" t="s">
        <v>139</v>
      </c>
      <c r="E57" s="105" t="s">
        <v>81</v>
      </c>
      <c r="F57" s="71" t="str">
        <f>IF(AND(LEN(E57)=1,OR(UPPER(E57)="N",UPPER(E57)="S")),"",IF(ISBLANK(E57),"","  Errore ! Inserire S o N"))</f>
        <v/>
      </c>
      <c r="K57" s="55" t="str">
        <f>LEFT(A57,3)</f>
        <v>PEO</v>
      </c>
      <c r="L57" s="55" t="str">
        <f>RIGHT(A57,3)</f>
        <v>119</v>
      </c>
      <c r="M57" s="55" t="str">
        <f>B57</f>
        <v>FLAG</v>
      </c>
      <c r="N57" s="72" t="str">
        <f>IF(AND(LEN(E57)=1,OR(UPPER(E57)="N",UPPER(E57)="S")),UPPER(E57),"")</f>
        <v>S</v>
      </c>
    </row>
    <row r="58" spans="1:14" s="47" customFormat="1" ht="3.95" customHeight="1">
      <c r="A58" s="68"/>
      <c r="B58" s="68"/>
      <c r="C58" s="48"/>
      <c r="D58" s="48"/>
      <c r="E58" s="49"/>
      <c r="F58" s="67"/>
    </row>
    <row r="59" spans="1:14" s="47" customFormat="1" ht="30" customHeight="1">
      <c r="A59" s="59" t="s">
        <v>140</v>
      </c>
      <c r="B59" s="69" t="s">
        <v>79</v>
      </c>
      <c r="C59" s="46" t="s">
        <v>141</v>
      </c>
      <c r="E59" s="105" t="s">
        <v>81</v>
      </c>
      <c r="F59" s="71" t="str">
        <f>IF(AND(LEN(E59)=1,OR(UPPER(E59)="N",UPPER(E59)="S")),"",IF(ISBLANK(E59),"","  Errore ! Inserire S o N"))</f>
        <v/>
      </c>
      <c r="K59" s="55" t="str">
        <f>LEFT(A59,3)</f>
        <v>PEO</v>
      </c>
      <c r="L59" s="55" t="str">
        <f>RIGHT(A59,3)</f>
        <v>266</v>
      </c>
      <c r="M59" s="55" t="str">
        <f>B59</f>
        <v>FLAG</v>
      </c>
      <c r="N59" s="72" t="str">
        <f>IF(AND(LEN(E59)=1,OR(UPPER(E59)="N",UPPER(E59)="S")),UPPER(E59),"")</f>
        <v>S</v>
      </c>
    </row>
    <row r="60" spans="1:14" s="47" customFormat="1" ht="3.95" customHeight="1">
      <c r="A60" s="68"/>
      <c r="B60" s="68"/>
      <c r="C60" s="48"/>
      <c r="D60" s="48"/>
      <c r="E60" s="49"/>
      <c r="F60" s="67"/>
    </row>
    <row r="61" spans="1:14" s="47" customFormat="1" ht="30" customHeight="1">
      <c r="A61" s="68" t="s">
        <v>142</v>
      </c>
      <c r="B61" s="69" t="s">
        <v>22</v>
      </c>
      <c r="C61" s="46" t="s">
        <v>143</v>
      </c>
      <c r="E61" s="70">
        <v>0</v>
      </c>
      <c r="F61" s="71" t="str">
        <f>IF(ISBLANK(E61),"",IF(ISNUMBER(E61),IF(E61-INT(E61)=0,"","  Errore ! Inserire un numero intero senza decimali"),"  Errore ! Inserire un numero intero senza decimali"))</f>
        <v/>
      </c>
      <c r="K61" s="55" t="str">
        <f>LEFT(A61,3)</f>
        <v>PEO</v>
      </c>
      <c r="L61" s="55" t="str">
        <f>RIGHT(A61,3)</f>
        <v>133</v>
      </c>
      <c r="M61" s="55" t="str">
        <f>B61</f>
        <v>INT</v>
      </c>
      <c r="N61" s="72">
        <f>IF(ISNUMBER(E61),ROUND(E61,0),"")</f>
        <v>0</v>
      </c>
    </row>
    <row r="62" spans="1:14" s="47" customFormat="1" ht="3.95" customHeight="1">
      <c r="A62" s="73"/>
      <c r="B62" s="73"/>
      <c r="C62" s="48"/>
      <c r="D62" s="48"/>
      <c r="E62" s="49"/>
      <c r="F62" s="67"/>
    </row>
    <row r="63" spans="1:14" s="47" customFormat="1" ht="30" customHeight="1">
      <c r="A63" s="42" t="s">
        <v>72</v>
      </c>
      <c r="B63" s="42"/>
      <c r="C63" s="43" t="s">
        <v>73</v>
      </c>
      <c r="D63" s="44"/>
      <c r="E63" s="45"/>
      <c r="F63" s="67"/>
    </row>
    <row r="64" spans="1:14" s="47" customFormat="1" ht="3.95" customHeight="1">
      <c r="A64" s="48"/>
      <c r="B64" s="48"/>
      <c r="C64" s="48"/>
      <c r="D64" s="48"/>
      <c r="E64" s="49"/>
      <c r="F64" s="67"/>
    </row>
    <row r="65" spans="1:14" s="102" customFormat="1" ht="30" customHeight="1">
      <c r="A65" s="50" t="s">
        <v>144</v>
      </c>
      <c r="B65" s="51" t="s">
        <v>79</v>
      </c>
      <c r="C65" s="52" t="s">
        <v>145</v>
      </c>
      <c r="E65" s="105" t="s">
        <v>81</v>
      </c>
      <c r="F65" s="71" t="str">
        <f>IF(AND(LEN(E65)=1,OR(UPPER(E65)="N",UPPER(E65)="S")),"",IF(ISBLANK(E65),"","  Errore ! Inserire S o N"))</f>
        <v/>
      </c>
      <c r="G65" s="47"/>
      <c r="H65" s="47"/>
      <c r="I65" s="47"/>
      <c r="J65" s="47"/>
      <c r="K65" s="55" t="str">
        <f>LEFT(A65,3)</f>
        <v>PRD</v>
      </c>
      <c r="L65" s="55" t="str">
        <f>RIGHT(A65,3)</f>
        <v>382</v>
      </c>
      <c r="M65" s="55" t="str">
        <f>B65</f>
        <v>FLAG</v>
      </c>
      <c r="N65" s="72" t="str">
        <f>IF(AND(LEN(E65)=1,OR(UPPER(E65)="N",UPPER(E65)="S")),UPPER(E65),"")</f>
        <v>S</v>
      </c>
    </row>
    <row r="66" spans="1:14" s="102" customFormat="1" ht="3.95" customHeight="1">
      <c r="A66" s="59"/>
      <c r="B66" s="59"/>
      <c r="C66" s="88"/>
      <c r="D66" s="88"/>
      <c r="E66" s="103"/>
      <c r="F66" s="140"/>
    </row>
    <row r="67" spans="1:14" s="102" customFormat="1" ht="30" customHeight="1">
      <c r="A67" s="50" t="s">
        <v>146</v>
      </c>
      <c r="B67" s="51" t="s">
        <v>22</v>
      </c>
      <c r="C67" s="52" t="s">
        <v>147</v>
      </c>
      <c r="E67" s="70">
        <v>0</v>
      </c>
      <c r="F67" s="71" t="str">
        <f>IF(ISBLANK(E67),"",IF(ISNUMBER(E67),IF(E67-INT(E67)=0,"","  Errore ! Inserire un numero intero senza decimali"),"  Errore ! Inserire un numero intero senza decimali"))</f>
        <v/>
      </c>
      <c r="G67" s="47"/>
      <c r="H67" s="47"/>
      <c r="I67" s="47"/>
      <c r="J67" s="47"/>
      <c r="K67" s="55" t="str">
        <f>LEFT(A67,3)</f>
        <v>PRD</v>
      </c>
      <c r="L67" s="55" t="str">
        <f>RIGHT(A67,3)</f>
        <v>368</v>
      </c>
      <c r="M67" s="55" t="str">
        <f>B67</f>
        <v>INT</v>
      </c>
      <c r="N67" s="72">
        <f>IF(ISNUMBER(E67),ROUND(E67,0),"")</f>
        <v>0</v>
      </c>
    </row>
    <row r="68" spans="1:14" s="102" customFormat="1" ht="3.95" customHeight="1">
      <c r="A68" s="50"/>
      <c r="B68" s="50"/>
      <c r="C68" s="57"/>
      <c r="D68" s="88"/>
      <c r="E68" s="103"/>
      <c r="F68" s="140"/>
    </row>
    <row r="69" spans="1:14" s="102" customFormat="1" ht="30" customHeight="1">
      <c r="A69" s="50" t="s">
        <v>148</v>
      </c>
      <c r="B69" s="51" t="s">
        <v>22</v>
      </c>
      <c r="C69" s="52" t="s">
        <v>149</v>
      </c>
      <c r="E69" s="70">
        <v>1723800</v>
      </c>
      <c r="F69" s="71" t="str">
        <f>IF(ISBLANK(E69),"",IF(ISNUMBER(E69),IF(E69-INT(E69)=0,"","  Errore ! Inserire un numero intero senza decimali"),"  Errore ! Inserire un numero intero senza decimali"))</f>
        <v/>
      </c>
      <c r="G69" s="47"/>
      <c r="H69" s="47"/>
      <c r="I69" s="47"/>
      <c r="J69" s="47"/>
      <c r="K69" s="55" t="str">
        <f>LEFT(A69,3)</f>
        <v>PRD</v>
      </c>
      <c r="L69" s="55" t="str">
        <f>RIGHT(A69,3)</f>
        <v>369</v>
      </c>
      <c r="M69" s="55" t="str">
        <f>B69</f>
        <v>INT</v>
      </c>
      <c r="N69" s="72">
        <f>IF(ISNUMBER(E69),ROUND(E69,0),"")</f>
        <v>1723800</v>
      </c>
    </row>
    <row r="70" spans="1:14" s="102" customFormat="1" ht="3.95" customHeight="1">
      <c r="A70" s="59"/>
      <c r="B70" s="59"/>
      <c r="C70" s="88"/>
      <c r="D70" s="88"/>
      <c r="E70" s="103"/>
      <c r="F70" s="140"/>
    </row>
    <row r="71" spans="1:14" s="102" customFormat="1" ht="30" customHeight="1">
      <c r="A71" s="50" t="s">
        <v>150</v>
      </c>
      <c r="B71" s="51" t="s">
        <v>22</v>
      </c>
      <c r="C71" s="52" t="s">
        <v>151</v>
      </c>
      <c r="E71" s="70">
        <v>43014</v>
      </c>
      <c r="F71" s="71" t="str">
        <f>IF(ISBLANK(E71),"",IF(ISNUMBER(E71),IF(E71-INT(E71)=0,"","  Errore ! Inserire un numero intero senza decimali"),"  Errore ! Inserire un numero intero senza decimali"))</f>
        <v/>
      </c>
      <c r="G71" s="47"/>
      <c r="H71" s="47"/>
      <c r="I71" s="47"/>
      <c r="J71" s="47"/>
      <c r="K71" s="55" t="str">
        <f>LEFT(A71,3)</f>
        <v>PRD</v>
      </c>
      <c r="L71" s="55" t="str">
        <f>RIGHT(A71,3)</f>
        <v>370</v>
      </c>
      <c r="M71" s="55" t="str">
        <f>B71</f>
        <v>INT</v>
      </c>
      <c r="N71" s="72">
        <f>IF(ISNUMBER(E71),ROUND(E71,0),"")</f>
        <v>43014</v>
      </c>
    </row>
    <row r="72" spans="1:14" s="102" customFormat="1" ht="3.95" customHeight="1">
      <c r="A72" s="68"/>
      <c r="B72" s="68"/>
      <c r="C72" s="88"/>
      <c r="D72" s="88"/>
      <c r="E72" s="103"/>
      <c r="F72" s="140"/>
    </row>
    <row r="73" spans="1:14" s="47" customFormat="1" ht="30" customHeight="1">
      <c r="A73" s="42" t="s">
        <v>88</v>
      </c>
      <c r="B73" s="42"/>
      <c r="C73" s="43" t="s">
        <v>89</v>
      </c>
      <c r="D73" s="44"/>
      <c r="E73" s="45"/>
      <c r="F73" s="131"/>
    </row>
    <row r="74" spans="1:14" s="47" customFormat="1" ht="3.95" customHeight="1">
      <c r="A74" s="106"/>
      <c r="B74" s="106"/>
      <c r="C74" s="48"/>
      <c r="D74" s="48"/>
      <c r="E74" s="49"/>
      <c r="F74" s="131"/>
    </row>
    <row r="75" spans="1:14" s="47" customFormat="1">
      <c r="A75" s="68" t="s">
        <v>90</v>
      </c>
      <c r="B75" s="69" t="s">
        <v>91</v>
      </c>
      <c r="C75" s="48" t="s">
        <v>92</v>
      </c>
      <c r="E75" s="49"/>
      <c r="F75" s="46"/>
      <c r="K75" s="55" t="str">
        <f>LEFT(A75,3)</f>
        <v>INF</v>
      </c>
      <c r="L75" s="55" t="str">
        <f>RIGHT(A75,3)</f>
        <v>209</v>
      </c>
      <c r="M75" s="55" t="str">
        <f>B75</f>
        <v>NOTE</v>
      </c>
      <c r="N75" s="47" t="str">
        <f>IF(ISBLANK(C76),"",LEFT(C76,1500))</f>
        <v/>
      </c>
    </row>
    <row r="76" spans="1:14" s="47" customFormat="1" ht="45" customHeight="1">
      <c r="A76" s="107"/>
      <c r="B76" s="107"/>
      <c r="C76" s="108"/>
      <c r="D76" s="109"/>
      <c r="E76" s="110"/>
      <c r="F76" s="111" t="str">
        <f>IF(LEN(C76)&gt;1500,"Attenzione, è stato superato il numero massimo di 1500 caratteri","")</f>
        <v/>
      </c>
    </row>
    <row r="77" spans="1:14">
      <c r="A77" s="112"/>
      <c r="B77" s="112"/>
      <c r="C77" s="113"/>
      <c r="D77" s="113"/>
      <c r="E77" s="114"/>
    </row>
    <row r="78" spans="1:14">
      <c r="A78" s="68" t="s">
        <v>93</v>
      </c>
      <c r="B78" s="69" t="s">
        <v>91</v>
      </c>
      <c r="C78" s="48" t="s">
        <v>94</v>
      </c>
      <c r="E78" s="49"/>
      <c r="F78" s="46"/>
      <c r="G78" s="47"/>
      <c r="H78" s="47"/>
      <c r="I78" s="47"/>
      <c r="J78" s="47"/>
      <c r="K78" s="55" t="str">
        <f>LEFT(A78,3)</f>
        <v>INF</v>
      </c>
      <c r="L78" s="55" t="str">
        <f>RIGHT(A78,3)</f>
        <v>127</v>
      </c>
      <c r="M78" s="55" t="str">
        <f>B78</f>
        <v>NOTE</v>
      </c>
      <c r="N78" s="47" t="str">
        <f>IF(ISBLANK(C79),"",LEFT(C79,1500))</f>
        <v/>
      </c>
    </row>
    <row r="79" spans="1:14" ht="45" customHeight="1">
      <c r="A79" s="115"/>
      <c r="B79" s="115"/>
      <c r="C79" s="108"/>
      <c r="D79" s="109"/>
      <c r="E79" s="110"/>
      <c r="F79" s="111" t="str">
        <f>IF(LEN(C79)&gt;1500,"Attenzione, è stato superato il numero massimo di 1500 caratteri","")</f>
        <v/>
      </c>
      <c r="K79" s="116" t="s">
        <v>95</v>
      </c>
    </row>
  </sheetData>
  <sheetProtection password="8611" sheet="1" selectLockedCells="1"/>
  <mergeCells count="5">
    <mergeCell ref="F2:F3"/>
    <mergeCell ref="F4:F5"/>
    <mergeCell ref="F6:F9"/>
    <mergeCell ref="C76:E76"/>
    <mergeCell ref="C79:E79"/>
  </mergeCells>
  <dataValidations count="5">
    <dataValidation type="textLength" allowBlank="1" showInputMessage="1" showErrorMessage="1" error="Inserire massimo 1500 caratteri" sqref="C79:E79 C76:E7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51 E57 E59 E65">
      <formula1>"s,n,S,N"</formula1>
    </dataValidation>
    <dataValidation type="date" allowBlank="1" showInputMessage="1" showErrorMessage="1" errorTitle="Errore di digitazione" error="Digitare una data valida nel formato gg/mm/aaaa" sqref="E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19 E31 E35 E37 E39 E41 E43 E45 E47 E53 E55 E61 E67 E69 E71 E29 E27 E23 E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15 E13 E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rowBreaks count="1" manualBreakCount="1">
    <brk id="5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dcterms:created xsi:type="dcterms:W3CDTF">2022-04-01T13:56:20Z</dcterms:created>
  <dcterms:modified xsi:type="dcterms:W3CDTF">2022-04-01T13:57:07Z</dcterms:modified>
</cp:coreProperties>
</file>