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nicololoredana" reservationPassword="D25C"/>
  <workbookPr defaultThemeVersion="124226"/>
  <bookViews>
    <workbookView xWindow="360" yWindow="360" windowWidth="14955" windowHeight="7680"/>
  </bookViews>
  <sheets>
    <sheet name="assetto organizzativo" sheetId="5" r:id="rId1"/>
  </sheets>
  <definedNames>
    <definedName name="_xlnm._FilterDatabase" localSheetId="0" hidden="1">'assetto organizzativo'!$A$2:$Q$102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N49" i="5"/>
  <c r="C7"/>
  <c r="E7"/>
  <c r="Q49"/>
  <c r="Q32"/>
  <c r="K32"/>
  <c r="J32"/>
  <c r="F32"/>
  <c r="C32"/>
  <c r="E49" l="1"/>
  <c r="P79"/>
  <c r="P49"/>
  <c r="E91"/>
  <c r="C91"/>
  <c r="P85"/>
  <c r="Q85"/>
  <c r="E85"/>
  <c r="N79"/>
  <c r="K67"/>
  <c r="J67"/>
  <c r="K62"/>
  <c r="J62"/>
  <c r="L49"/>
  <c r="K49"/>
  <c r="J49"/>
  <c r="H49"/>
  <c r="F49"/>
  <c r="F62"/>
  <c r="C62"/>
  <c r="C49"/>
  <c r="L32"/>
  <c r="H32"/>
  <c r="L25"/>
  <c r="F25"/>
  <c r="C25"/>
  <c r="K25"/>
  <c r="J25"/>
  <c r="H25"/>
  <c r="E25"/>
  <c r="Q67"/>
  <c r="P67"/>
  <c r="Q102"/>
  <c r="P102"/>
  <c r="N102"/>
  <c r="L102"/>
  <c r="H102"/>
  <c r="F102"/>
  <c r="E102"/>
  <c r="C102"/>
  <c r="Q96"/>
  <c r="P96"/>
  <c r="N96"/>
  <c r="L96"/>
  <c r="H96"/>
  <c r="F96"/>
  <c r="E96"/>
  <c r="C96"/>
  <c r="Q94"/>
  <c r="P94"/>
  <c r="N94"/>
  <c r="L94"/>
  <c r="J94"/>
  <c r="H94"/>
  <c r="F94"/>
  <c r="E94"/>
  <c r="C94"/>
  <c r="Q91"/>
  <c r="P91"/>
  <c r="N91"/>
  <c r="L91"/>
  <c r="H91"/>
  <c r="F91"/>
  <c r="Q88"/>
  <c r="P88"/>
  <c r="N88"/>
  <c r="L88"/>
  <c r="H88"/>
  <c r="E88"/>
  <c r="J85"/>
  <c r="H85"/>
  <c r="F85"/>
  <c r="C85"/>
  <c r="Q79"/>
  <c r="K79"/>
  <c r="J79"/>
  <c r="H79"/>
  <c r="F79"/>
  <c r="E79"/>
  <c r="C79"/>
  <c r="N67"/>
  <c r="L67"/>
  <c r="H67"/>
  <c r="F67"/>
  <c r="E67"/>
  <c r="C67"/>
  <c r="L62"/>
  <c r="H62"/>
  <c r="E62"/>
  <c r="Q7"/>
  <c r="P7"/>
  <c r="N7"/>
  <c r="L7"/>
  <c r="K7"/>
  <c r="J7"/>
  <c r="H7"/>
  <c r="F7"/>
  <c r="N104" l="1"/>
  <c r="P104"/>
  <c r="Q104"/>
  <c r="E104"/>
  <c r="J104"/>
  <c r="L104"/>
  <c r="K104"/>
  <c r="C104"/>
  <c r="F104"/>
  <c r="H104"/>
</calcChain>
</file>

<file path=xl/sharedStrings.xml><?xml version="1.0" encoding="utf-8"?>
<sst xmlns="http://schemas.openxmlformats.org/spreadsheetml/2006/main" count="305" uniqueCount="289">
  <si>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</si>
  <si>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</si>
  <si>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</si>
  <si>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</si>
  <si>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</si>
  <si>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</si>
  <si>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</si>
  <si>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</si>
  <si>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</si>
  <si>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</si>
  <si>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Radioterapia 1</t>
  </si>
  <si>
    <t>Riccardo Valdagni</t>
  </si>
  <si>
    <t>Laura Lozza</t>
  </si>
  <si>
    <t>Lorenza Gandola</t>
  </si>
  <si>
    <t>Radioterapia 2</t>
  </si>
  <si>
    <t>Carlo Fallai</t>
  </si>
  <si>
    <t>Ematologia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</si>
  <si>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</si>
  <si>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</si>
  <si>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</si>
  <si>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</si>
  <si>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</si>
  <si>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</si>
  <si>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</si>
  <si>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</si>
  <si>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</si>
  <si>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</si>
  <si>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</si>
  <si>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Aldo Bono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</si>
  <si>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</si>
  <si>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</si>
  <si>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</si>
  <si>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</si>
  <si>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</si>
  <si>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</si>
  <si>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</si>
  <si>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</si>
  <si>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</si>
  <si>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Cecilia Gavazzi</t>
  </si>
  <si>
    <t>Augusto Caraceni</t>
  </si>
  <si>
    <t>Direzione Scientifica</t>
  </si>
  <si>
    <t>Epidemiologia analitica e impatto sanitario</t>
  </si>
  <si>
    <t>Biomarcatori</t>
  </si>
  <si>
    <t>Maria Grazia Daidone</t>
  </si>
  <si>
    <t>Elda Tagliabue</t>
  </si>
  <si>
    <t>D.ssa Maria Grazia Daidone</t>
  </si>
  <si>
    <t>Genomica tumorale</t>
  </si>
  <si>
    <t>Immunobiologia dei tumori umani</t>
  </si>
  <si>
    <t>Andrea Anichini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</si>
  <si>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</si>
  <si>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</si>
  <si>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</si>
  <si>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</si>
  <si>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</si>
  <si>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</si>
  <si>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</si>
  <si>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</si>
  <si>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</si>
  <si>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</si>
  <si>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</si>
  <si>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</si>
  <si>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</si>
  <si>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</si>
  <si>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</si>
  <si>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</si>
  <si>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</si>
  <si>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</si>
  <si>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Gustavo Galmozzi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</si>
  <si>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</si>
  <si>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</si>
  <si>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</si>
  <si>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</si>
  <si>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</si>
  <si>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</si>
  <si>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Maurizio Colecchia</t>
  </si>
  <si>
    <t>Paola Collini</t>
  </si>
  <si>
    <t>Giuseppe Procopio</t>
  </si>
  <si>
    <t>Massimo Di Nicola</t>
  </si>
  <si>
    <t>Marina Chiara Garassino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</si>
  <si>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</si>
  <si>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</si>
  <si>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</si>
  <si>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</si>
  <si>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Enzo Masci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</si>
  <si>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</si>
  <si>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</si>
  <si>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</si>
  <si>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</si>
  <si>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</si>
  <si>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</si>
  <si>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</si>
  <si>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</si>
  <si>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Anestesia e rianimazione</t>
  </si>
  <si>
    <t xml:space="preserve">Cure palliative, terapia del dolore e riabilitazione 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</si>
  <si>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</si>
  <si>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</si>
  <si>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</si>
  <si>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</si>
  <si>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</si>
  <si>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</si>
  <si>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</si>
  <si>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</si>
  <si>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</si>
  <si>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</si>
  <si>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</si>
  <si>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</si>
  <si>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</si>
  <si>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</si>
  <si>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</si>
  <si>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Oncologia medica 1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</si>
  <si>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</si>
  <si>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</si>
  <si>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</si>
  <si>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</si>
  <si>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</si>
  <si>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</si>
  <si>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</si>
  <si>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</si>
  <si>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</si>
  <si>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</si>
  <si>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</si>
  <si>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</si>
  <si>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</si>
  <si>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Incarichi HP su strutture complesse</t>
  </si>
  <si>
    <t xml:space="preserve">Pasquale Quattrone </t>
  </si>
  <si>
    <t>HP1</t>
  </si>
  <si>
    <t>HP2</t>
  </si>
  <si>
    <t>Giovanna Trecate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</si>
  <si>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</si>
  <si>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</si>
  <si>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</si>
  <si>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</si>
  <si>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</si>
  <si>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</si>
  <si>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</si>
  <si>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</si>
  <si>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Nicoletta Zilembo</t>
  </si>
  <si>
    <t>Immunoterapia clinica dei tumori e terapie innovative</t>
  </si>
  <si>
    <t>Paolo Casali</t>
  </si>
  <si>
    <t>Jorgelina Coppa</t>
  </si>
  <si>
    <t xml:space="preserve">Filiberto Belli </t>
  </si>
  <si>
    <t>Marcello Deraco</t>
  </si>
  <si>
    <t>Roberto Patuzzo</t>
  </si>
  <si>
    <t>Andrea Mancini</t>
  </si>
  <si>
    <t xml:space="preserve">Antonino Ditto </t>
  </si>
  <si>
    <t>Giacomo Rebuffoni</t>
  </si>
  <si>
    <t>Milena Sant</t>
  </si>
  <si>
    <t>Incarichi HP su Dipartimento /s.s.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</si>
  <si>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</si>
  <si>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</si>
  <si>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</si>
  <si>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</si>
  <si>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</si>
  <si>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</si>
  <si>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</si>
  <si>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</si>
  <si>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</si>
  <si>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</si>
  <si>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</si>
  <si>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</si>
  <si>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</si>
  <si>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</si>
  <si>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</si>
  <si>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</si>
  <si>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>Dipatimento</t>
  </si>
  <si>
    <t xml:space="preserve">Anatomia patologica 1 </t>
  </si>
  <si>
    <t xml:space="preserve">Anatomia patologica 2 </t>
  </si>
  <si>
    <t>Dipartimento di Oncologia medica ed Ematologia</t>
  </si>
  <si>
    <t>Oncologia medica 2 - Tumori mesenchimali dell'adulto e tumori rari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</si>
  <si>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</si>
  <si>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</si>
  <si>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</si>
  <si>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</si>
  <si>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</si>
  <si>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</si>
  <si>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</si>
  <si>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Chirurgia generale indirizzo oncologico 1 (EGP)</t>
  </si>
  <si>
    <t>Tumori peritoneali</t>
  </si>
  <si>
    <t>ORL</t>
  </si>
  <si>
    <t>Oncologia chirurgica urologica</t>
  </si>
  <si>
    <t>Ginecologia oncologica</t>
  </si>
  <si>
    <t>Terapia medica ginecologica</t>
  </si>
  <si>
    <t>Roberto Agresti</t>
  </si>
  <si>
    <t>Luca Tavecchio</t>
  </si>
  <si>
    <t>Oncologia medica 3 - Tumori testa - collo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</si>
  <si>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</si>
  <si>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</si>
  <si>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</si>
  <si>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</si>
  <si>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</si>
  <si>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</si>
  <si>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</si>
  <si>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</si>
  <si>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</si>
  <si>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</si>
  <si>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</si>
  <si>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</si>
  <si>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</si>
  <si>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</si>
  <si>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</si>
  <si>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</si>
  <si>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</si>
  <si>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</si>
  <si>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</si>
  <si>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</si>
  <si>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</si>
  <si>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</si>
  <si>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</si>
  <si>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</si>
  <si>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Gemma Gatta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</si>
  <si>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</si>
  <si>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</si>
  <si>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</si>
  <si>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</si>
  <si>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Gustavo Galmozzi</t>
    </r>
  </si>
  <si>
    <t>Raccordi istituzionali, comunicazione e fund raising</t>
  </si>
  <si>
    <t>Controllo strategico, raccordi affari legali e patrimonio</t>
  </si>
  <si>
    <t>Risorse umane e Relazioni sindacali</t>
  </si>
  <si>
    <t>Clinica Trials Center</t>
  </si>
  <si>
    <t>FF
Nadia Zaffaroni</t>
  </si>
  <si>
    <t>Farmacologia molecolare</t>
  </si>
  <si>
    <t>Claudia Borreani</t>
  </si>
  <si>
    <t>Direttore 
Prof. Filippo de Braud</t>
  </si>
  <si>
    <t>Michele Del Vecchio</t>
  </si>
  <si>
    <t>Cesare Piazza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</si>
  <si>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</si>
  <si>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</si>
  <si>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</si>
  <si>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</si>
  <si>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</si>
  <si>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</si>
  <si>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</si>
  <si>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</si>
  <si>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</si>
  <si>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</si>
  <si>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</si>
  <si>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</si>
  <si>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</si>
  <si>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</si>
  <si>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Sara Cresta</t>
  </si>
  <si>
    <t>Fabio Maria Carmine Turazza</t>
  </si>
  <si>
    <t>Laura Persiani</t>
  </si>
  <si>
    <t>Luca Fumagalli</t>
  </si>
  <si>
    <t>Luigi Saita</t>
  </si>
  <si>
    <t>Ernesto Zecca</t>
  </si>
  <si>
    <t>Antonella Cinzia Martini</t>
  </si>
  <si>
    <t>Sherrie Bhoori</t>
  </si>
  <si>
    <t>Carlo Battiston</t>
  </si>
  <si>
    <t xml:space="preserve">Carlo Materazzo
</t>
  </si>
  <si>
    <t>Massimiliano Gennaro</t>
  </si>
  <si>
    <t>Cristina Ferraris</t>
  </si>
  <si>
    <t>Marco Fiore</t>
  </si>
  <si>
    <t>Paolo Scanagatta</t>
  </si>
  <si>
    <t>Davide Biasoni</t>
  </si>
  <si>
    <t>Antonella Messina</t>
  </si>
  <si>
    <t>Egidio Riggio
(ssd)</t>
  </si>
  <si>
    <t>Joseph Ottolenghi
(ssd)</t>
  </si>
  <si>
    <t>Flavio Mario Umberto Allegri
(ssd)</t>
  </si>
  <si>
    <t>Laura Anna Maria Ferrari</t>
  </si>
  <si>
    <t>FF
Laura Anna Maria Ferrari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</si>
  <si>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</si>
  <si>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</si>
  <si>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</si>
  <si>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</si>
  <si>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</si>
  <si>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</si>
  <si>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</si>
  <si>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</si>
  <si>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</si>
  <si>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r>
      <t xml:space="preserve">Direzione Sanitaria
</t>
    </r>
    <r>
      <rPr>
        <b/>
        <sz val="10"/>
        <rFont val="Calibri"/>
        <family val="2"/>
      </rPr>
      <t>Dott. Oliviero Rinaldi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</si>
  <si>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</si>
  <si>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</si>
  <si>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</si>
  <si>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</si>
  <si>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</si>
  <si>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</si>
  <si>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</si>
  <si>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</si>
  <si>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</si>
  <si>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</si>
  <si>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t>Referente
Valentina Sinnno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</si>
  <si>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</si>
  <si>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Federico Piccioni</t>
  </si>
  <si>
    <r>
      <t>interim Maria Grazia Daidone</t>
    </r>
    <r>
      <rPr>
        <i/>
        <sz val="8"/>
        <rFont val="Calibri"/>
        <family val="2"/>
      </rPr>
      <t xml:space="preserve">
</t>
    </r>
  </si>
  <si>
    <t>Elena Teresa Tropiano</t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</si>
  <si>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</si>
  <si>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</si>
  <si>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t xml:space="preserve"> </t>
  </si>
  <si>
    <r>
      <t xml:space="preserve">ASSETTO ORGANIZZATIVO  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16  giugno  2020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</si>
</sst>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07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vertical="center" textRotation="90" wrapText="1"/>
    </xf>
    <xf numFmtId="0" fontId="8" fillId="3" borderId="13" xfId="4" applyFont="1" applyFill="1" applyBorder="1" applyAlignment="1">
      <alignment vertical="center" textRotation="90" wrapText="1"/>
    </xf>
    <xf numFmtId="0" fontId="8" fillId="3" borderId="11" xfId="4" applyFont="1" applyFill="1" applyBorder="1" applyAlignment="1">
      <alignment vertical="center" textRotation="90" wrapText="1"/>
    </xf>
    <xf numFmtId="0" fontId="8" fillId="3" borderId="15" xfId="4" applyFont="1" applyFill="1" applyBorder="1" applyAlignment="1">
      <alignment textRotation="90" wrapText="1"/>
    </xf>
    <xf numFmtId="0" fontId="8" fillId="3" borderId="13" xfId="4" applyFont="1" applyFill="1" applyBorder="1" applyAlignment="1">
      <alignment textRotation="90" wrapText="1"/>
    </xf>
    <xf numFmtId="0" fontId="8" fillId="3" borderId="11" xfId="4" applyFont="1" applyFill="1" applyBorder="1" applyAlignment="1">
      <alignment textRotation="90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0" fontId="7" fillId="4" borderId="1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43" fontId="8" fillId="5" borderId="1" xfId="4" applyNumberFormat="1" applyFont="1" applyFill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9" borderId="1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textRotation="90" wrapText="1"/>
    </xf>
    <xf numFmtId="0" fontId="7" fillId="10" borderId="7" xfId="4" applyFont="1" applyFill="1" applyBorder="1" applyAlignment="1">
      <alignment vertical="center" wrapText="1"/>
    </xf>
    <xf numFmtId="0" fontId="7" fillId="10" borderId="10" xfId="4" applyFont="1" applyFill="1" applyBorder="1" applyAlignment="1">
      <alignment vertical="center" wrapText="1"/>
    </xf>
    <xf numFmtId="0" fontId="7" fillId="10" borderId="0" xfId="4" applyFont="1" applyFill="1" applyBorder="1" applyAlignment="1">
      <alignment vertical="center" wrapText="1"/>
    </xf>
    <xf numFmtId="0" fontId="7" fillId="10" borderId="5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3" borderId="9" xfId="4" applyFont="1" applyFill="1" applyBorder="1" applyAlignment="1">
      <alignment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3" fillId="0" borderId="13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5" fillId="3" borderId="13" xfId="4" applyFont="1" applyFill="1" applyBorder="1" applyAlignment="1">
      <alignment vertical="center" textRotation="90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wrapText="1"/>
    </xf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8" fillId="0" borderId="6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0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8" fillId="0" borderId="5" xfId="4" applyFont="1" applyBorder="1" applyAlignment="1">
      <alignment horizont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1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3" fillId="0" borderId="6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8" fillId="0" borderId="6" xfId="4" applyFont="1" applyBorder="1" applyAlignment="1">
      <alignment horizontal="center" vertical="center" textRotation="90" wrapText="1"/>
    </xf>
    <xf numFmtId="0" fontId="8" fillId="0" borderId="4" xfId="4" applyFont="1" applyBorder="1" applyAlignment="1">
      <alignment horizontal="center" vertical="center" textRotation="90" wrapText="1"/>
    </xf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6" fillId="7" borderId="15" xfId="4" applyFont="1" applyFill="1" applyBorder="1" applyAlignment="1">
      <alignment horizontal="center" vertical="center" wrapText="1"/>
    </xf>
    <xf numFmtId="0" fontId="6" fillId="7" borderId="13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7" fillId="8" borderId="6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textRotation="90" wrapText="1"/>
    </xf>
    <xf numFmtId="0" fontId="3" fillId="0" borderId="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0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3" fillId="0" borderId="10" xfId="4" applyFont="1" applyFill="1" applyBorder="1" applyAlignment="1">
      <alignment horizontal="center" wrapText="1"/>
    </xf>
    <xf numFmtId="0" fontId="3" fillId="0" borderId="8" xfId="4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9" xfId="4" applyFont="1" applyFill="1" applyBorder="1" applyAlignment="1">
      <alignment horizont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6" fillId="7" borderId="9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14" xfId="1" applyFont="1" applyFill="1" applyBorder="1" applyAlignment="1">
      <alignment horizontal="center" vertical="center" wrapText="1"/>
    </xf>
    <xf numFmtId="43" fontId="8" fillId="0" borderId="17" xfId="1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4" sqref="K4:K5"/>
    </sheetView>
  </sheetViews>
  <sheetFormatPr defaultRowHeight="12.75"/>
  <cols>
    <col min="1" max="1" width="5.140625" style="1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23" style="2" customWidth="1"/>
    <col min="7" max="8" width="11.7109375" style="2" customWidth="1"/>
    <col min="9" max="9" width="13.28515625" style="2" customWidth="1"/>
    <col min="10" max="10" width="9.85546875" style="2" customWidth="1"/>
    <col min="11" max="11" width="9" style="2" customWidth="1"/>
    <col min="12" max="12" width="26.28515625" style="2" customWidth="1"/>
    <col min="13" max="13" width="14" style="2" customWidth="1"/>
    <col min="14" max="14" width="11" style="2" customWidth="1"/>
    <col min="15" max="15" width="13.140625" style="2" customWidth="1"/>
    <col min="16" max="17" width="9.140625" style="1"/>
    <col min="18" max="18" width="3.140625" style="85" customWidth="1"/>
    <col min="19" max="33" width="9.140625" style="85"/>
    <col min="34" max="16384" width="9.140625" style="1"/>
  </cols>
  <sheetData>
    <row r="1" spans="1:33" ht="55.5" customHeight="1">
      <c r="A1" s="261"/>
      <c r="B1" s="276" t="s">
        <v>288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33" s="2" customFormat="1" ht="46.5" customHeight="1" thickBot="1">
      <c r="A2" s="262"/>
      <c r="B2" s="61" t="s">
        <v>164</v>
      </c>
      <c r="C2" s="45" t="s">
        <v>0</v>
      </c>
      <c r="D2" s="63" t="s">
        <v>1</v>
      </c>
      <c r="E2" s="63" t="s">
        <v>285</v>
      </c>
      <c r="F2" s="41" t="s">
        <v>3</v>
      </c>
      <c r="G2" s="40" t="s">
        <v>1</v>
      </c>
      <c r="H2" s="63" t="s">
        <v>2</v>
      </c>
      <c r="I2" s="64" t="s">
        <v>123</v>
      </c>
      <c r="J2" s="64" t="s">
        <v>125</v>
      </c>
      <c r="K2" s="64" t="s">
        <v>126</v>
      </c>
      <c r="L2" s="132" t="s">
        <v>82</v>
      </c>
      <c r="M2" s="63" t="s">
        <v>1</v>
      </c>
      <c r="N2" s="63" t="s">
        <v>285</v>
      </c>
      <c r="O2" s="135" t="s">
        <v>147</v>
      </c>
      <c r="P2" s="130" t="s">
        <v>125</v>
      </c>
      <c r="Q2" s="130" t="s">
        <v>126</v>
      </c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2" customFormat="1" ht="48" customHeight="1">
      <c r="A3" s="266" t="s">
        <v>4</v>
      </c>
      <c r="B3" s="59" t="s">
        <v>104</v>
      </c>
      <c r="C3" s="75" t="s">
        <v>165</v>
      </c>
      <c r="D3" s="141" t="s">
        <v>238</v>
      </c>
      <c r="E3" s="105"/>
      <c r="F3" s="3" t="s">
        <v>68</v>
      </c>
      <c r="G3" s="4" t="s">
        <v>74</v>
      </c>
      <c r="H3" s="4"/>
      <c r="I3" s="4"/>
      <c r="J3" s="4"/>
      <c r="K3" s="4"/>
      <c r="L3" s="174"/>
      <c r="M3" s="174"/>
      <c r="N3" s="174"/>
      <c r="O3" s="174"/>
      <c r="P3" s="174"/>
      <c r="Q3" s="17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2" customFormat="1" ht="46.5" customHeight="1">
      <c r="A4" s="267"/>
      <c r="B4" s="214" t="s">
        <v>270</v>
      </c>
      <c r="C4" s="240" t="s">
        <v>166</v>
      </c>
      <c r="D4" s="155" t="s">
        <v>228</v>
      </c>
      <c r="E4" s="261"/>
      <c r="F4" s="3" t="s">
        <v>69</v>
      </c>
      <c r="G4" s="129" t="s">
        <v>75</v>
      </c>
      <c r="H4" s="129"/>
      <c r="I4" s="164" t="s">
        <v>124</v>
      </c>
      <c r="J4" s="164"/>
      <c r="K4" s="164">
        <v>1</v>
      </c>
      <c r="L4" s="185"/>
      <c r="M4" s="185"/>
      <c r="N4" s="185"/>
      <c r="O4" s="185"/>
      <c r="P4" s="185"/>
      <c r="Q4" s="1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s="2" customFormat="1" ht="22.5">
      <c r="A5" s="267"/>
      <c r="B5" s="215"/>
      <c r="C5" s="240"/>
      <c r="D5" s="189"/>
      <c r="E5" s="278"/>
      <c r="F5" s="3" t="s">
        <v>5</v>
      </c>
      <c r="G5" s="129" t="s">
        <v>73</v>
      </c>
      <c r="H5" s="129"/>
      <c r="I5" s="164"/>
      <c r="J5" s="164"/>
      <c r="K5" s="164"/>
      <c r="L5" s="185"/>
      <c r="M5" s="185"/>
      <c r="N5" s="185"/>
      <c r="O5" s="185"/>
      <c r="P5" s="185"/>
      <c r="Q5" s="1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s="2" customFormat="1" ht="50.25" customHeight="1">
      <c r="A6" s="267"/>
      <c r="B6" s="216"/>
      <c r="C6" s="139" t="s">
        <v>264</v>
      </c>
      <c r="D6" s="140" t="s">
        <v>263</v>
      </c>
      <c r="E6" s="105"/>
      <c r="F6" s="166"/>
      <c r="G6" s="167"/>
      <c r="H6" s="167"/>
      <c r="I6" s="167"/>
      <c r="J6" s="167"/>
      <c r="K6" s="168"/>
      <c r="L6" s="177"/>
      <c r="M6" s="177"/>
      <c r="N6" s="177"/>
      <c r="O6" s="177"/>
      <c r="P6" s="177"/>
      <c r="Q6" s="178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s="46" customFormat="1">
      <c r="A7" s="267"/>
      <c r="B7" s="48" t="s">
        <v>80</v>
      </c>
      <c r="C7" s="48">
        <f>COUNTA(C3:C6)</f>
        <v>3</v>
      </c>
      <c r="D7" s="48"/>
      <c r="E7" s="47">
        <f>SUM(E3:E6)</f>
        <v>0</v>
      </c>
      <c r="F7" s="47">
        <f>COUNTA(F3:F5)</f>
        <v>3</v>
      </c>
      <c r="G7" s="48"/>
      <c r="H7" s="50">
        <f>SUM(H3:H5)</f>
        <v>0</v>
      </c>
      <c r="I7" s="50"/>
      <c r="J7" s="50">
        <f>SUM(J3:J5)</f>
        <v>0</v>
      </c>
      <c r="K7" s="47">
        <f>SUM(K3:K5)</f>
        <v>1</v>
      </c>
      <c r="L7" s="53">
        <f>COUNTA(L3:L5)</f>
        <v>0</v>
      </c>
      <c r="M7" s="53"/>
      <c r="N7" s="68">
        <f>SUM(N3:N4)</f>
        <v>0</v>
      </c>
      <c r="O7" s="73"/>
      <c r="P7" s="73">
        <f>SUM(P3:P5)</f>
        <v>0</v>
      </c>
      <c r="Q7" s="50">
        <f>SUM(Q3:Q5)</f>
        <v>0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s="46" customFormat="1" ht="37.5" customHeight="1">
      <c r="A8" s="267"/>
      <c r="B8" s="280" t="s">
        <v>167</v>
      </c>
      <c r="C8" s="240" t="s">
        <v>109</v>
      </c>
      <c r="D8" s="155" t="s">
        <v>20</v>
      </c>
      <c r="E8" s="159"/>
      <c r="F8" s="3" t="s">
        <v>169</v>
      </c>
      <c r="G8" s="154" t="s">
        <v>157</v>
      </c>
      <c r="H8" s="78"/>
      <c r="I8" s="123" t="s">
        <v>135</v>
      </c>
      <c r="J8" s="119">
        <v>1</v>
      </c>
      <c r="K8" s="108"/>
      <c r="L8" s="6" t="s">
        <v>172</v>
      </c>
      <c r="M8" s="28" t="s">
        <v>19</v>
      </c>
      <c r="N8" s="79"/>
      <c r="O8" s="205"/>
      <c r="P8" s="205"/>
      <c r="Q8" s="206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3" s="46" customFormat="1" ht="30" customHeight="1">
      <c r="A9" s="267"/>
      <c r="B9" s="281"/>
      <c r="C9" s="240"/>
      <c r="D9" s="163"/>
      <c r="E9" s="159"/>
      <c r="F9" s="3" t="s">
        <v>22</v>
      </c>
      <c r="G9" s="154" t="s">
        <v>223</v>
      </c>
      <c r="H9" s="78"/>
      <c r="I9" s="123" t="s">
        <v>136</v>
      </c>
      <c r="J9" s="119">
        <v>1</v>
      </c>
      <c r="K9" s="108"/>
      <c r="L9" s="6" t="s">
        <v>173</v>
      </c>
      <c r="M9" s="28" t="s">
        <v>70</v>
      </c>
      <c r="N9" s="79"/>
      <c r="O9" s="208"/>
      <c r="P9" s="208"/>
      <c r="Q9" s="209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46" customFormat="1" ht="28.5" customHeight="1">
      <c r="A10" s="267"/>
      <c r="B10" s="179" t="s">
        <v>222</v>
      </c>
      <c r="C10" s="240"/>
      <c r="D10" s="163"/>
      <c r="E10" s="159"/>
      <c r="F10" s="3" t="s">
        <v>24</v>
      </c>
      <c r="G10" s="28" t="s">
        <v>78</v>
      </c>
      <c r="H10" s="77"/>
      <c r="I10" s="123" t="s">
        <v>239</v>
      </c>
      <c r="J10" s="122"/>
      <c r="K10" s="123">
        <v>1</v>
      </c>
      <c r="L10" s="159"/>
      <c r="M10" s="159"/>
      <c r="N10" s="159"/>
      <c r="O10" s="208"/>
      <c r="P10" s="208"/>
      <c r="Q10" s="209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s="46" customFormat="1" ht="28.5" customHeight="1">
      <c r="A11" s="267"/>
      <c r="B11" s="179"/>
      <c r="C11" s="240"/>
      <c r="D11" s="163"/>
      <c r="E11" s="159"/>
      <c r="F11" s="3" t="s">
        <v>21</v>
      </c>
      <c r="G11" s="28" t="s">
        <v>76</v>
      </c>
      <c r="H11" s="77"/>
      <c r="I11" s="204" t="s">
        <v>287</v>
      </c>
      <c r="J11" s="205"/>
      <c r="K11" s="206"/>
      <c r="L11" s="159"/>
      <c r="M11" s="159"/>
      <c r="N11" s="159"/>
      <c r="O11" s="208"/>
      <c r="P11" s="208"/>
      <c r="Q11" s="209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s="46" customFormat="1" ht="38.25" customHeight="1">
      <c r="A12" s="267"/>
      <c r="B12" s="179"/>
      <c r="C12" s="240"/>
      <c r="D12" s="156"/>
      <c r="E12" s="159"/>
      <c r="F12" s="3" t="s">
        <v>137</v>
      </c>
      <c r="G12" s="28" t="s">
        <v>77</v>
      </c>
      <c r="H12" s="78"/>
      <c r="I12" s="207"/>
      <c r="J12" s="208"/>
      <c r="K12" s="209"/>
      <c r="L12" s="159"/>
      <c r="M12" s="159"/>
      <c r="N12" s="159"/>
      <c r="O12" s="208"/>
      <c r="P12" s="208"/>
      <c r="Q12" s="209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s="46" customFormat="1" ht="22.5">
      <c r="A13" s="267"/>
      <c r="B13" s="179"/>
      <c r="C13" s="76" t="s">
        <v>168</v>
      </c>
      <c r="D13" s="28" t="s">
        <v>138</v>
      </c>
      <c r="E13" s="81"/>
      <c r="F13" s="159"/>
      <c r="G13" s="159"/>
      <c r="H13" s="159"/>
      <c r="I13" s="207"/>
      <c r="J13" s="208"/>
      <c r="K13" s="209"/>
      <c r="L13" s="159"/>
      <c r="M13" s="159"/>
      <c r="N13" s="159"/>
      <c r="O13" s="208"/>
      <c r="P13" s="208"/>
      <c r="Q13" s="209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s="46" customFormat="1" ht="22.5" customHeight="1">
      <c r="A14" s="267"/>
      <c r="B14" s="179"/>
      <c r="C14" s="27" t="s">
        <v>184</v>
      </c>
      <c r="D14" s="28" t="s">
        <v>170</v>
      </c>
      <c r="E14" s="81"/>
      <c r="F14" s="159"/>
      <c r="G14" s="159"/>
      <c r="H14" s="159"/>
      <c r="I14" s="210"/>
      <c r="J14" s="211"/>
      <c r="K14" s="212"/>
      <c r="L14" s="159"/>
      <c r="M14" s="159"/>
      <c r="N14" s="159"/>
      <c r="O14" s="208"/>
      <c r="P14" s="208"/>
      <c r="Q14" s="209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s="46" customFormat="1" ht="37.5" customHeight="1">
      <c r="A15" s="267"/>
      <c r="B15" s="179"/>
      <c r="C15" s="27" t="s">
        <v>171</v>
      </c>
      <c r="D15" s="129" t="s">
        <v>259</v>
      </c>
      <c r="E15" s="105">
        <v>1</v>
      </c>
      <c r="F15" s="159"/>
      <c r="G15" s="159"/>
      <c r="H15" s="159"/>
      <c r="I15" s="129" t="s">
        <v>258</v>
      </c>
      <c r="J15" s="122"/>
      <c r="K15" s="123">
        <v>1</v>
      </c>
      <c r="L15" s="159"/>
      <c r="M15" s="159"/>
      <c r="N15" s="159"/>
      <c r="O15" s="208"/>
      <c r="P15" s="208"/>
      <c r="Q15" s="209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s="46" customFormat="1" ht="33.75" customHeight="1">
      <c r="A16" s="267"/>
      <c r="B16" s="179"/>
      <c r="C16" s="180" t="s">
        <v>16</v>
      </c>
      <c r="D16" s="155" t="s">
        <v>17</v>
      </c>
      <c r="E16" s="171"/>
      <c r="F16" s="159"/>
      <c r="G16" s="159"/>
      <c r="H16" s="159"/>
      <c r="I16" s="173"/>
      <c r="J16" s="174"/>
      <c r="K16" s="175"/>
      <c r="L16" s="159"/>
      <c r="M16" s="159"/>
      <c r="N16" s="159"/>
      <c r="O16" s="208"/>
      <c r="P16" s="208"/>
      <c r="Q16" s="209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s="46" customFormat="1" ht="24" customHeight="1">
      <c r="A17" s="267"/>
      <c r="B17" s="179"/>
      <c r="C17" s="183"/>
      <c r="D17" s="156"/>
      <c r="E17" s="172"/>
      <c r="F17" s="159"/>
      <c r="G17" s="159"/>
      <c r="H17" s="159"/>
      <c r="I17" s="176"/>
      <c r="J17" s="177"/>
      <c r="K17" s="178"/>
      <c r="L17" s="159"/>
      <c r="M17" s="159"/>
      <c r="N17" s="159"/>
      <c r="O17" s="208"/>
      <c r="P17" s="208"/>
      <c r="Q17" s="209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s="46" customFormat="1" ht="21.75" customHeight="1">
      <c r="A18" s="267"/>
      <c r="B18" s="179"/>
      <c r="C18" s="180" t="s">
        <v>106</v>
      </c>
      <c r="D18" s="155" t="s">
        <v>18</v>
      </c>
      <c r="E18" s="171"/>
      <c r="F18" s="159"/>
      <c r="G18" s="159"/>
      <c r="H18" s="159"/>
      <c r="I18" s="124" t="s">
        <v>129</v>
      </c>
      <c r="J18" s="119">
        <v>1</v>
      </c>
      <c r="K18" s="108"/>
      <c r="L18" s="159"/>
      <c r="M18" s="159"/>
      <c r="N18" s="159"/>
      <c r="O18" s="208"/>
      <c r="P18" s="208"/>
      <c r="Q18" s="209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s="46" customFormat="1" ht="18.75" customHeight="1">
      <c r="A19" s="267"/>
      <c r="B19" s="179"/>
      <c r="C19" s="181"/>
      <c r="D19" s="163"/>
      <c r="E19" s="182"/>
      <c r="F19" s="159"/>
      <c r="G19" s="159"/>
      <c r="H19" s="159"/>
      <c r="I19" s="124" t="s">
        <v>130</v>
      </c>
      <c r="J19" s="119">
        <v>1</v>
      </c>
      <c r="K19" s="108"/>
      <c r="L19" s="159"/>
      <c r="M19" s="159"/>
      <c r="N19" s="159"/>
      <c r="O19" s="208"/>
      <c r="P19" s="208"/>
      <c r="Q19" s="209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s="46" customFormat="1" ht="18.75" customHeight="1">
      <c r="A20" s="267"/>
      <c r="B20" s="179"/>
      <c r="C20" s="181"/>
      <c r="D20" s="163"/>
      <c r="E20" s="182"/>
      <c r="F20" s="159"/>
      <c r="G20" s="159"/>
      <c r="H20" s="159"/>
      <c r="I20" s="124" t="s">
        <v>174</v>
      </c>
      <c r="J20" s="119">
        <v>1</v>
      </c>
      <c r="K20" s="108"/>
      <c r="L20" s="159"/>
      <c r="M20" s="159"/>
      <c r="N20" s="159"/>
      <c r="O20" s="208"/>
      <c r="P20" s="208"/>
      <c r="Q20" s="209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s="46" customFormat="1" ht="24" customHeight="1">
      <c r="A21" s="267"/>
      <c r="B21" s="179"/>
      <c r="C21" s="181"/>
      <c r="D21" s="163"/>
      <c r="E21" s="182"/>
      <c r="F21" s="159"/>
      <c r="G21" s="159"/>
      <c r="H21" s="159"/>
      <c r="I21" s="124" t="s">
        <v>131</v>
      </c>
      <c r="J21" s="119">
        <v>1</v>
      </c>
      <c r="K21" s="108"/>
      <c r="L21" s="159"/>
      <c r="M21" s="159"/>
      <c r="N21" s="159"/>
      <c r="O21" s="208"/>
      <c r="P21" s="208"/>
      <c r="Q21" s="209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s="46" customFormat="1" ht="27.75" customHeight="1">
      <c r="A22" s="267"/>
      <c r="B22" s="179"/>
      <c r="C22" s="181"/>
      <c r="D22" s="163"/>
      <c r="E22" s="182"/>
      <c r="F22" s="159"/>
      <c r="G22" s="159"/>
      <c r="H22" s="159"/>
      <c r="I22" s="124" t="s">
        <v>132</v>
      </c>
      <c r="J22" s="119">
        <v>1</v>
      </c>
      <c r="K22" s="108"/>
      <c r="L22" s="159"/>
      <c r="M22" s="159"/>
      <c r="N22" s="159"/>
      <c r="O22" s="208"/>
      <c r="P22" s="208"/>
      <c r="Q22" s="209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s="46" customFormat="1" ht="29.25" customHeight="1">
      <c r="A23" s="267"/>
      <c r="B23" s="179"/>
      <c r="C23" s="180" t="s">
        <v>107</v>
      </c>
      <c r="D23" s="155" t="s">
        <v>134</v>
      </c>
      <c r="E23" s="159"/>
      <c r="F23" s="159"/>
      <c r="G23" s="159"/>
      <c r="H23" s="159"/>
      <c r="I23" s="169" t="s">
        <v>133</v>
      </c>
      <c r="J23" s="169">
        <v>1</v>
      </c>
      <c r="K23" s="171"/>
      <c r="L23" s="159"/>
      <c r="M23" s="159"/>
      <c r="N23" s="159"/>
      <c r="O23" s="208"/>
      <c r="P23" s="208"/>
      <c r="Q23" s="209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s="46" customFormat="1" ht="21" customHeight="1">
      <c r="A24" s="267"/>
      <c r="B24" s="179"/>
      <c r="C24" s="183"/>
      <c r="D24" s="163"/>
      <c r="E24" s="159"/>
      <c r="F24" s="159"/>
      <c r="G24" s="159"/>
      <c r="H24" s="159"/>
      <c r="I24" s="170"/>
      <c r="J24" s="170"/>
      <c r="K24" s="172"/>
      <c r="L24" s="159"/>
      <c r="M24" s="159"/>
      <c r="N24" s="159"/>
      <c r="O24" s="211"/>
      <c r="P24" s="211"/>
      <c r="Q24" s="212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s="46" customFormat="1" ht="15" customHeight="1">
      <c r="A25" s="267"/>
      <c r="B25" s="48" t="s">
        <v>80</v>
      </c>
      <c r="C25" s="48">
        <f>COUNTA(C8:C24)</f>
        <v>7</v>
      </c>
      <c r="D25" s="48"/>
      <c r="E25" s="47">
        <f>E8+E13+E14+E15+E16+E18+E23</f>
        <v>1</v>
      </c>
      <c r="F25" s="52">
        <f>COUNTA(F8:F12)</f>
        <v>5</v>
      </c>
      <c r="G25" s="53"/>
      <c r="H25" s="50">
        <f>H8+H9+H10+H11+H12</f>
        <v>0</v>
      </c>
      <c r="I25" s="50"/>
      <c r="J25" s="47">
        <f>SUM(J8:J24)</f>
        <v>8</v>
      </c>
      <c r="K25" s="47">
        <f>SUM(K8:K24)</f>
        <v>2</v>
      </c>
      <c r="L25" s="48">
        <f>COUNTA(L8:L9)</f>
        <v>2</v>
      </c>
      <c r="M25" s="48"/>
      <c r="N25" s="49">
        <v>0</v>
      </c>
      <c r="O25" s="50"/>
      <c r="P25" s="50"/>
      <c r="Q25" s="50"/>
      <c r="R25" s="80"/>
      <c r="S25" s="83"/>
      <c r="T25" s="84"/>
      <c r="U25" s="84"/>
      <c r="V25" s="84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</row>
    <row r="26" spans="1:33" s="46" customFormat="1" ht="33" customHeight="1">
      <c r="A26" s="267"/>
      <c r="B26" s="280" t="s">
        <v>175</v>
      </c>
      <c r="C26" s="180" t="s">
        <v>92</v>
      </c>
      <c r="D26" s="155" t="s">
        <v>231</v>
      </c>
      <c r="E26" s="279"/>
      <c r="F26" s="160" t="s">
        <v>94</v>
      </c>
      <c r="G26" s="155" t="s">
        <v>281</v>
      </c>
      <c r="H26" s="171">
        <v>1</v>
      </c>
      <c r="I26" s="124" t="s">
        <v>145</v>
      </c>
      <c r="J26" s="115"/>
      <c r="K26" s="123">
        <v>1</v>
      </c>
      <c r="L26" s="299" t="s">
        <v>266</v>
      </c>
      <c r="M26" s="189" t="s">
        <v>38</v>
      </c>
      <c r="N26" s="171"/>
      <c r="O26" s="124" t="s">
        <v>241</v>
      </c>
      <c r="P26" s="115"/>
      <c r="Q26" s="123">
        <v>1</v>
      </c>
      <c r="R26" s="80"/>
      <c r="S26" s="83"/>
      <c r="T26" s="84"/>
      <c r="U26" s="84"/>
      <c r="V26" s="84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3" s="46" customFormat="1" ht="26.25" customHeight="1">
      <c r="A27" s="267"/>
      <c r="B27" s="281"/>
      <c r="C27" s="183"/>
      <c r="D27" s="156"/>
      <c r="E27" s="279"/>
      <c r="F27" s="162"/>
      <c r="G27" s="156"/>
      <c r="H27" s="172"/>
      <c r="I27" s="152" t="s">
        <v>282</v>
      </c>
      <c r="J27" s="115"/>
      <c r="K27" s="123">
        <v>1</v>
      </c>
      <c r="L27" s="299"/>
      <c r="M27" s="189"/>
      <c r="N27" s="182"/>
      <c r="O27" s="124" t="s">
        <v>242</v>
      </c>
      <c r="P27" s="115"/>
      <c r="Q27" s="123">
        <v>1</v>
      </c>
      <c r="R27" s="80"/>
      <c r="S27" s="83"/>
      <c r="T27" s="84"/>
      <c r="U27" s="84"/>
      <c r="V27" s="84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</row>
    <row r="28" spans="1:33" s="46" customFormat="1" ht="36.75" customHeight="1">
      <c r="A28" s="267"/>
      <c r="B28" s="305" t="s">
        <v>271</v>
      </c>
      <c r="C28" s="180" t="s">
        <v>93</v>
      </c>
      <c r="D28" s="155" t="s">
        <v>39</v>
      </c>
      <c r="E28" s="157"/>
      <c r="F28" s="195"/>
      <c r="G28" s="196"/>
      <c r="H28" s="197"/>
      <c r="I28" s="123" t="s">
        <v>243</v>
      </c>
      <c r="J28" s="115"/>
      <c r="K28" s="123">
        <v>1</v>
      </c>
      <c r="L28" s="6" t="s">
        <v>185</v>
      </c>
      <c r="M28" s="28" t="s">
        <v>159</v>
      </c>
      <c r="N28" s="182"/>
      <c r="O28" s="124" t="s">
        <v>257</v>
      </c>
      <c r="P28" s="131"/>
      <c r="Q28" s="123">
        <v>1</v>
      </c>
      <c r="R28" s="80"/>
      <c r="S28" s="83"/>
      <c r="T28" s="84"/>
      <c r="U28" s="84"/>
      <c r="V28" s="84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3" s="46" customFormat="1" ht="36.75" customHeight="1">
      <c r="A29" s="267"/>
      <c r="B29" s="291"/>
      <c r="C29" s="181"/>
      <c r="D29" s="163"/>
      <c r="E29" s="213"/>
      <c r="F29" s="293"/>
      <c r="G29" s="294"/>
      <c r="H29" s="295"/>
      <c r="I29" s="123" t="s">
        <v>244</v>
      </c>
      <c r="J29" s="115"/>
      <c r="K29" s="123">
        <v>1</v>
      </c>
      <c r="L29" s="120" t="s">
        <v>108</v>
      </c>
      <c r="M29" s="111" t="s">
        <v>221</v>
      </c>
      <c r="N29" s="182"/>
      <c r="O29" s="190"/>
      <c r="P29" s="191"/>
      <c r="Q29" s="192"/>
      <c r="R29" s="116"/>
      <c r="S29" s="83"/>
      <c r="T29" s="118"/>
      <c r="U29" s="118"/>
      <c r="V29" s="118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s="46" customFormat="1" ht="33" customHeight="1">
      <c r="A30" s="267"/>
      <c r="B30" s="291"/>
      <c r="C30" s="183"/>
      <c r="D30" s="156"/>
      <c r="E30" s="158"/>
      <c r="F30" s="293"/>
      <c r="G30" s="294"/>
      <c r="H30" s="295"/>
      <c r="I30" s="123" t="s">
        <v>245</v>
      </c>
      <c r="J30" s="115"/>
      <c r="K30" s="121">
        <v>1</v>
      </c>
      <c r="L30" s="306"/>
      <c r="M30" s="192"/>
      <c r="N30" s="295"/>
      <c r="O30" s="193"/>
      <c r="P30" s="193"/>
      <c r="Q30" s="194"/>
      <c r="R30" s="80"/>
      <c r="S30" s="83"/>
      <c r="T30" s="84"/>
      <c r="U30" s="84"/>
      <c r="V30" s="84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s="46" customFormat="1" ht="39.75" customHeight="1">
      <c r="A31" s="267"/>
      <c r="B31" s="292"/>
      <c r="C31" s="114" t="s">
        <v>23</v>
      </c>
      <c r="D31" s="112" t="s">
        <v>240</v>
      </c>
      <c r="E31" s="113"/>
      <c r="F31" s="198"/>
      <c r="G31" s="199"/>
      <c r="H31" s="200"/>
      <c r="I31" s="123" t="s">
        <v>248</v>
      </c>
      <c r="J31" s="123">
        <v>1</v>
      </c>
      <c r="K31" s="117"/>
      <c r="L31" s="258"/>
      <c r="M31" s="260"/>
      <c r="N31" s="200"/>
      <c r="O31" s="193"/>
      <c r="P31" s="193"/>
      <c r="Q31" s="194"/>
      <c r="R31" s="116"/>
      <c r="S31" s="83"/>
      <c r="T31" s="118"/>
      <c r="U31" s="118"/>
      <c r="V31" s="118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s="46" customFormat="1" ht="15" customHeight="1">
      <c r="A32" s="267"/>
      <c r="B32" s="48" t="s">
        <v>80</v>
      </c>
      <c r="C32" s="66">
        <f>COUNTA(C26:C31)</f>
        <v>3</v>
      </c>
      <c r="D32" s="48"/>
      <c r="E32" s="50"/>
      <c r="F32" s="48">
        <f>COUNTA(F26:F31)</f>
        <v>1</v>
      </c>
      <c r="G32" s="48"/>
      <c r="H32" s="48">
        <f>SUM(H26:H28)</f>
        <v>1</v>
      </c>
      <c r="I32" s="50"/>
      <c r="J32" s="48">
        <f>SUM(J31)</f>
        <v>1</v>
      </c>
      <c r="K32" s="48">
        <f>SUM(K26:K31)</f>
        <v>5</v>
      </c>
      <c r="L32" s="53">
        <f>COUNTA(L26:L29)</f>
        <v>3</v>
      </c>
      <c r="M32" s="53"/>
      <c r="N32" s="48"/>
      <c r="O32" s="138"/>
      <c r="P32" s="138"/>
      <c r="Q32" s="137">
        <f>SUM(Q26:Q28)</f>
        <v>3</v>
      </c>
      <c r="R32" s="80"/>
      <c r="S32" s="83"/>
      <c r="T32" s="84"/>
      <c r="U32" s="84"/>
      <c r="V32" s="84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s="46" customFormat="1" ht="31.5" customHeight="1">
      <c r="A33" s="267"/>
      <c r="B33" s="270" t="s">
        <v>25</v>
      </c>
      <c r="C33" s="180" t="s">
        <v>176</v>
      </c>
      <c r="D33" s="155" t="s">
        <v>26</v>
      </c>
      <c r="E33" s="157"/>
      <c r="F33" s="160" t="s">
        <v>100</v>
      </c>
      <c r="G33" s="155" t="s">
        <v>27</v>
      </c>
      <c r="H33" s="159"/>
      <c r="I33" s="124" t="s">
        <v>139</v>
      </c>
      <c r="J33" s="115"/>
      <c r="K33" s="123">
        <v>1</v>
      </c>
      <c r="L33" s="42" t="s">
        <v>186</v>
      </c>
      <c r="M33" s="28" t="s">
        <v>29</v>
      </c>
      <c r="N33" s="78"/>
      <c r="O33" s="204"/>
      <c r="P33" s="205"/>
      <c r="Q33" s="206"/>
      <c r="R33" s="80"/>
      <c r="S33" s="83"/>
      <c r="T33" s="84"/>
      <c r="U33" s="84"/>
      <c r="V33" s="84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s="46" customFormat="1" ht="31.5" customHeight="1">
      <c r="A34" s="267"/>
      <c r="B34" s="271"/>
      <c r="C34" s="181"/>
      <c r="D34" s="163"/>
      <c r="E34" s="213"/>
      <c r="F34" s="161"/>
      <c r="G34" s="163"/>
      <c r="H34" s="159"/>
      <c r="I34" s="124" t="s">
        <v>246</v>
      </c>
      <c r="J34" s="115"/>
      <c r="K34" s="123">
        <v>1</v>
      </c>
      <c r="L34" s="57" t="s">
        <v>103</v>
      </c>
      <c r="M34" s="39" t="s">
        <v>28</v>
      </c>
      <c r="N34" s="115"/>
      <c r="O34" s="207"/>
      <c r="P34" s="208"/>
      <c r="Q34" s="209"/>
      <c r="R34" s="116"/>
      <c r="S34" s="83"/>
      <c r="T34" s="118"/>
      <c r="U34" s="118"/>
      <c r="V34" s="118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</row>
    <row r="35" spans="1:33" s="46" customFormat="1" ht="31.5" customHeight="1">
      <c r="A35" s="267"/>
      <c r="B35" s="271"/>
      <c r="C35" s="183"/>
      <c r="D35" s="156"/>
      <c r="E35" s="158"/>
      <c r="F35" s="162"/>
      <c r="G35" s="156"/>
      <c r="H35" s="159"/>
      <c r="I35" s="124" t="s">
        <v>247</v>
      </c>
      <c r="J35" s="115"/>
      <c r="K35" s="123">
        <v>1</v>
      </c>
      <c r="L35" s="6" t="s">
        <v>30</v>
      </c>
      <c r="M35" s="109"/>
      <c r="N35" s="115">
        <v>1</v>
      </c>
      <c r="O35" s="210"/>
      <c r="P35" s="211"/>
      <c r="Q35" s="212"/>
      <c r="R35" s="116"/>
      <c r="S35" s="83"/>
      <c r="T35" s="118"/>
      <c r="U35" s="118"/>
      <c r="V35" s="1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s="46" customFormat="1" ht="24" customHeight="1">
      <c r="A36" s="267"/>
      <c r="B36" s="291" t="s">
        <v>272</v>
      </c>
      <c r="C36" s="180" t="s">
        <v>95</v>
      </c>
      <c r="D36" s="155" t="s">
        <v>277</v>
      </c>
      <c r="E36" s="157"/>
      <c r="F36" s="3" t="s">
        <v>177</v>
      </c>
      <c r="G36" s="28" t="s">
        <v>141</v>
      </c>
      <c r="H36" s="81"/>
      <c r="I36" s="124" t="s">
        <v>140</v>
      </c>
      <c r="J36" s="123">
        <v>1</v>
      </c>
      <c r="K36" s="108"/>
      <c r="L36" s="299" t="s">
        <v>233</v>
      </c>
      <c r="M36" s="189" t="s">
        <v>122</v>
      </c>
      <c r="N36" s="159"/>
      <c r="O36" s="123" t="s">
        <v>255</v>
      </c>
      <c r="P36" s="125"/>
      <c r="Q36" s="123">
        <v>1</v>
      </c>
      <c r="R36" s="80"/>
      <c r="S36" s="83"/>
      <c r="T36" s="84"/>
      <c r="U36" s="84"/>
      <c r="V36" s="84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s="46" customFormat="1" ht="35.25" customHeight="1">
      <c r="A37" s="267"/>
      <c r="B37" s="291"/>
      <c r="C37" s="183"/>
      <c r="D37" s="163"/>
      <c r="E37" s="158"/>
      <c r="F37" s="3" t="s">
        <v>206</v>
      </c>
      <c r="G37" s="109" t="s">
        <v>230</v>
      </c>
      <c r="H37" s="81"/>
      <c r="I37" s="166"/>
      <c r="J37" s="167"/>
      <c r="K37" s="168"/>
      <c r="L37" s="299"/>
      <c r="M37" s="189"/>
      <c r="N37" s="159"/>
      <c r="O37" s="123" t="s">
        <v>256</v>
      </c>
      <c r="P37" s="123">
        <v>1</v>
      </c>
      <c r="Q37" s="122"/>
      <c r="R37" s="80"/>
      <c r="S37" s="83"/>
      <c r="T37" s="84"/>
      <c r="U37" s="84"/>
      <c r="V37" s="84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 s="46" customFormat="1" ht="27" customHeight="1">
      <c r="A38" s="267"/>
      <c r="B38" s="291"/>
      <c r="C38" s="180" t="s">
        <v>96</v>
      </c>
      <c r="D38" s="155" t="s">
        <v>158</v>
      </c>
      <c r="E38" s="157"/>
      <c r="F38" s="160" t="s">
        <v>260</v>
      </c>
      <c r="G38" s="155" t="s">
        <v>182</v>
      </c>
      <c r="H38" s="171"/>
      <c r="I38" s="124" t="s">
        <v>249</v>
      </c>
      <c r="J38" s="115"/>
      <c r="K38" s="121">
        <v>1</v>
      </c>
      <c r="L38" s="164"/>
      <c r="M38" s="164"/>
      <c r="N38" s="164"/>
      <c r="O38" s="190"/>
      <c r="P38" s="190"/>
      <c r="Q38" s="201"/>
      <c r="R38" s="80"/>
      <c r="S38" s="83"/>
      <c r="T38" s="84"/>
      <c r="U38" s="84"/>
      <c r="V38" s="84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s="46" customFormat="1" ht="27" customHeight="1">
      <c r="A39" s="267"/>
      <c r="B39" s="291"/>
      <c r="C39" s="181"/>
      <c r="D39" s="163"/>
      <c r="E39" s="213"/>
      <c r="F39" s="161"/>
      <c r="G39" s="163"/>
      <c r="H39" s="182"/>
      <c r="I39" s="124" t="s">
        <v>250</v>
      </c>
      <c r="J39" s="115"/>
      <c r="K39" s="121">
        <v>1</v>
      </c>
      <c r="L39" s="164"/>
      <c r="M39" s="164"/>
      <c r="N39" s="164"/>
      <c r="O39" s="202"/>
      <c r="P39" s="202"/>
      <c r="Q39" s="203"/>
      <c r="R39" s="116"/>
      <c r="S39" s="83"/>
      <c r="T39" s="118"/>
      <c r="U39" s="118"/>
      <c r="V39" s="118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s="46" customFormat="1" ht="27" customHeight="1">
      <c r="A40" s="267"/>
      <c r="B40" s="291"/>
      <c r="C40" s="183"/>
      <c r="D40" s="156"/>
      <c r="E40" s="158"/>
      <c r="F40" s="162"/>
      <c r="G40" s="156"/>
      <c r="H40" s="172"/>
      <c r="I40" s="166"/>
      <c r="J40" s="167"/>
      <c r="K40" s="168"/>
      <c r="L40" s="164"/>
      <c r="M40" s="164"/>
      <c r="N40" s="164"/>
      <c r="O40" s="202"/>
      <c r="P40" s="202"/>
      <c r="Q40" s="203"/>
      <c r="R40" s="116"/>
      <c r="S40" s="83"/>
      <c r="T40" s="118"/>
      <c r="U40" s="118"/>
      <c r="V40" s="118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s="46" customFormat="1" ht="25.5" customHeight="1">
      <c r="A41" s="267"/>
      <c r="B41" s="291"/>
      <c r="C41" s="180" t="s">
        <v>97</v>
      </c>
      <c r="D41" s="155" t="s">
        <v>31</v>
      </c>
      <c r="E41" s="157"/>
      <c r="F41" s="160" t="s">
        <v>102</v>
      </c>
      <c r="G41" s="155" t="s">
        <v>32</v>
      </c>
      <c r="H41" s="159"/>
      <c r="I41" s="164" t="s">
        <v>142</v>
      </c>
      <c r="J41" s="164">
        <v>1</v>
      </c>
      <c r="K41" s="165"/>
      <c r="L41" s="164"/>
      <c r="M41" s="164"/>
      <c r="N41" s="164"/>
      <c r="O41" s="124" t="s">
        <v>251</v>
      </c>
      <c r="P41" s="125"/>
      <c r="Q41" s="123">
        <v>1</v>
      </c>
      <c r="R41" s="80"/>
      <c r="S41" s="83"/>
      <c r="T41" s="84"/>
      <c r="U41" s="84"/>
      <c r="V41" s="84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s="46" customFormat="1" ht="25.5" customHeight="1">
      <c r="A42" s="267"/>
      <c r="B42" s="291"/>
      <c r="C42" s="183"/>
      <c r="D42" s="156"/>
      <c r="E42" s="158"/>
      <c r="F42" s="162"/>
      <c r="G42" s="156"/>
      <c r="H42" s="159"/>
      <c r="I42" s="164"/>
      <c r="J42" s="164"/>
      <c r="K42" s="165"/>
      <c r="L42" s="164"/>
      <c r="M42" s="164"/>
      <c r="N42" s="164"/>
      <c r="O42" s="187"/>
      <c r="P42" s="188"/>
      <c r="Q42" s="188"/>
      <c r="R42" s="116"/>
      <c r="S42" s="83"/>
      <c r="T42" s="118"/>
      <c r="U42" s="118"/>
      <c r="V42" s="118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s="46" customFormat="1" ht="28.5" customHeight="1">
      <c r="A43" s="267"/>
      <c r="B43" s="291"/>
      <c r="C43" s="27" t="s">
        <v>178</v>
      </c>
      <c r="D43" s="28" t="s">
        <v>224</v>
      </c>
      <c r="E43" s="89"/>
      <c r="F43" s="3" t="s">
        <v>101</v>
      </c>
      <c r="G43" s="28" t="s">
        <v>72</v>
      </c>
      <c r="H43" s="78"/>
      <c r="I43" s="303"/>
      <c r="J43" s="304"/>
      <c r="K43" s="304"/>
      <c r="L43" s="164"/>
      <c r="M43" s="164"/>
      <c r="N43" s="164"/>
      <c r="O43" s="187"/>
      <c r="P43" s="188"/>
      <c r="Q43" s="188"/>
      <c r="R43" s="80"/>
      <c r="S43" s="83"/>
      <c r="T43" s="84"/>
      <c r="U43" s="84"/>
      <c r="V43" s="84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s="46" customFormat="1" ht="15" customHeight="1">
      <c r="A44" s="267"/>
      <c r="B44" s="291"/>
      <c r="C44" s="180" t="s">
        <v>99</v>
      </c>
      <c r="D44" s="155" t="s">
        <v>34</v>
      </c>
      <c r="E44" s="157"/>
      <c r="F44" s="195"/>
      <c r="G44" s="196"/>
      <c r="H44" s="197"/>
      <c r="I44" s="124" t="s">
        <v>183</v>
      </c>
      <c r="J44" s="125"/>
      <c r="K44" s="121">
        <v>1</v>
      </c>
      <c r="L44" s="164"/>
      <c r="M44" s="164"/>
      <c r="N44" s="164"/>
      <c r="O44" s="187"/>
      <c r="P44" s="188"/>
      <c r="Q44" s="188"/>
      <c r="R44" s="80"/>
      <c r="S44" s="83"/>
      <c r="T44" s="84"/>
      <c r="U44" s="84"/>
      <c r="V44" s="84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s="46" customFormat="1" ht="27" customHeight="1">
      <c r="A45" s="267"/>
      <c r="B45" s="291"/>
      <c r="C45" s="183"/>
      <c r="D45" s="156"/>
      <c r="E45" s="158"/>
      <c r="F45" s="198"/>
      <c r="G45" s="199"/>
      <c r="H45" s="200"/>
      <c r="I45" s="124" t="s">
        <v>252</v>
      </c>
      <c r="J45" s="125"/>
      <c r="K45" s="121">
        <v>1</v>
      </c>
      <c r="L45" s="164"/>
      <c r="M45" s="164"/>
      <c r="N45" s="164"/>
      <c r="O45" s="187"/>
      <c r="P45" s="188"/>
      <c r="Q45" s="188"/>
      <c r="R45" s="116"/>
      <c r="S45" s="83"/>
      <c r="T45" s="118"/>
      <c r="U45" s="118"/>
      <c r="V45" s="118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s="46" customFormat="1" ht="29.25" customHeight="1">
      <c r="A46" s="267"/>
      <c r="B46" s="291"/>
      <c r="C46" s="27" t="s">
        <v>179</v>
      </c>
      <c r="D46" s="28" t="s">
        <v>35</v>
      </c>
      <c r="E46" s="28"/>
      <c r="F46" s="3" t="s">
        <v>36</v>
      </c>
      <c r="G46" s="28" t="s">
        <v>37</v>
      </c>
      <c r="H46" s="78"/>
      <c r="I46" s="124" t="s">
        <v>253</v>
      </c>
      <c r="J46" s="108"/>
      <c r="K46" s="121">
        <v>1</v>
      </c>
      <c r="L46" s="164"/>
      <c r="M46" s="164"/>
      <c r="N46" s="164"/>
      <c r="O46" s="187"/>
      <c r="P46" s="188"/>
      <c r="Q46" s="188"/>
      <c r="R46" s="80"/>
      <c r="S46" s="83"/>
      <c r="T46" s="84"/>
      <c r="U46" s="84"/>
      <c r="V46" s="84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s="46" customFormat="1" ht="30" customHeight="1">
      <c r="A47" s="267"/>
      <c r="B47" s="291"/>
      <c r="C47" s="27" t="s">
        <v>180</v>
      </c>
      <c r="D47" s="28" t="s">
        <v>33</v>
      </c>
      <c r="E47" s="89"/>
      <c r="F47" s="3" t="s">
        <v>181</v>
      </c>
      <c r="G47" s="28"/>
      <c r="H47" s="78">
        <v>1</v>
      </c>
      <c r="I47" s="124" t="s">
        <v>144</v>
      </c>
      <c r="J47" s="123">
        <v>1</v>
      </c>
      <c r="K47" s="110"/>
      <c r="L47" s="164"/>
      <c r="M47" s="164"/>
      <c r="N47" s="164"/>
      <c r="O47" s="187"/>
      <c r="P47" s="188"/>
      <c r="Q47" s="188"/>
      <c r="R47" s="80"/>
      <c r="S47" s="83"/>
      <c r="T47" s="84"/>
      <c r="U47" s="84"/>
      <c r="V47" s="84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s="46" customFormat="1" ht="31.5" customHeight="1">
      <c r="A48" s="267"/>
      <c r="B48" s="292"/>
      <c r="C48" s="27" t="s">
        <v>98</v>
      </c>
      <c r="D48" s="28" t="s">
        <v>83</v>
      </c>
      <c r="E48" s="89"/>
      <c r="F48" s="165"/>
      <c r="G48" s="300"/>
      <c r="H48" s="301"/>
      <c r="I48" s="124" t="s">
        <v>143</v>
      </c>
      <c r="J48" s="123">
        <v>1</v>
      </c>
      <c r="K48" s="110"/>
      <c r="L48" s="164"/>
      <c r="M48" s="164"/>
      <c r="N48" s="164"/>
      <c r="O48" s="187"/>
      <c r="P48" s="188"/>
      <c r="Q48" s="188"/>
      <c r="R48" s="80"/>
      <c r="S48" s="83"/>
      <c r="T48" s="84"/>
      <c r="U48" s="84"/>
      <c r="V48" s="84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s="46" customFormat="1" ht="15" customHeight="1">
      <c r="A49" s="267"/>
      <c r="B49" s="48" t="s">
        <v>80</v>
      </c>
      <c r="C49" s="53">
        <f>COUNTA(C33:C48)</f>
        <v>9</v>
      </c>
      <c r="D49" s="48"/>
      <c r="E49" s="144">
        <f>SUM(E33:E48)</f>
        <v>0</v>
      </c>
      <c r="F49" s="52">
        <f>COUNTA(F33:F48)</f>
        <v>8</v>
      </c>
      <c r="G49" s="53"/>
      <c r="H49" s="82">
        <f>SUM(H33:H48)</f>
        <v>1</v>
      </c>
      <c r="I49" s="50"/>
      <c r="J49" s="82">
        <f>SUM(J33:J48)</f>
        <v>4</v>
      </c>
      <c r="K49" s="82">
        <f>SUM(K33:K48)</f>
        <v>8</v>
      </c>
      <c r="L49" s="53">
        <f>COUNTA(L33:L48)</f>
        <v>4</v>
      </c>
      <c r="M49" s="53"/>
      <c r="N49" s="143">
        <f>N35</f>
        <v>1</v>
      </c>
      <c r="O49" s="73"/>
      <c r="P49" s="48">
        <f>SUM(P37:P41)</f>
        <v>1</v>
      </c>
      <c r="Q49" s="48">
        <f>Q41+Q36</f>
        <v>2</v>
      </c>
      <c r="R49" s="80"/>
      <c r="S49" s="83"/>
      <c r="T49" s="84"/>
      <c r="U49" s="84"/>
      <c r="V49" s="84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s="2" customFormat="1" ht="40.5" customHeight="1">
      <c r="A50" s="267"/>
      <c r="B50" s="270" t="s">
        <v>187</v>
      </c>
      <c r="C50" s="181" t="s">
        <v>188</v>
      </c>
      <c r="D50" s="163" t="s">
        <v>9</v>
      </c>
      <c r="E50" s="189"/>
      <c r="F50" s="3" t="s">
        <v>111</v>
      </c>
      <c r="G50" s="8" t="s">
        <v>7</v>
      </c>
      <c r="H50" s="28"/>
      <c r="I50" s="124" t="s">
        <v>127</v>
      </c>
      <c r="J50" s="119"/>
      <c r="K50" s="123">
        <v>1</v>
      </c>
      <c r="L50" s="120" t="s">
        <v>6</v>
      </c>
      <c r="M50" s="111" t="s">
        <v>163</v>
      </c>
      <c r="N50" s="4"/>
      <c r="O50" s="189"/>
      <c r="P50" s="189"/>
      <c r="Q50" s="189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</row>
    <row r="51" spans="1:33" s="2" customFormat="1" ht="27.75" customHeight="1">
      <c r="A51" s="267"/>
      <c r="B51" s="271"/>
      <c r="C51" s="181"/>
      <c r="D51" s="163"/>
      <c r="E51" s="189"/>
      <c r="F51" s="3" t="s">
        <v>114</v>
      </c>
      <c r="G51" s="8" t="s">
        <v>8</v>
      </c>
      <c r="H51" s="28"/>
      <c r="I51" s="107" t="s">
        <v>189</v>
      </c>
      <c r="J51" s="123">
        <v>1</v>
      </c>
      <c r="K51" s="133"/>
      <c r="L51" s="164"/>
      <c r="M51" s="164"/>
      <c r="N51" s="164"/>
      <c r="O51" s="302"/>
      <c r="P51" s="189"/>
      <c r="Q51" s="189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</row>
    <row r="52" spans="1:33" s="2" customFormat="1" ht="27.75" customHeight="1">
      <c r="A52" s="267"/>
      <c r="B52" s="271"/>
      <c r="C52" s="181"/>
      <c r="D52" s="163"/>
      <c r="E52" s="189"/>
      <c r="F52" s="3" t="s">
        <v>115</v>
      </c>
      <c r="G52" s="8" t="s">
        <v>154</v>
      </c>
      <c r="H52" s="65"/>
      <c r="I52" s="123" t="s">
        <v>254</v>
      </c>
      <c r="J52" s="123"/>
      <c r="K52" s="121">
        <v>1</v>
      </c>
      <c r="L52" s="164"/>
      <c r="M52" s="164"/>
      <c r="N52" s="164"/>
      <c r="O52" s="302"/>
      <c r="P52" s="189"/>
      <c r="Q52" s="189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</row>
    <row r="53" spans="1:33" s="2" customFormat="1" ht="27.75" customHeight="1">
      <c r="A53" s="267"/>
      <c r="B53" s="215" t="s">
        <v>229</v>
      </c>
      <c r="C53" s="181"/>
      <c r="D53" s="163"/>
      <c r="E53" s="189"/>
      <c r="F53" s="3" t="s">
        <v>116</v>
      </c>
      <c r="G53" s="28" t="s">
        <v>153</v>
      </c>
      <c r="H53" s="28"/>
      <c r="I53" s="173"/>
      <c r="J53" s="174"/>
      <c r="K53" s="174"/>
      <c r="L53" s="164"/>
      <c r="M53" s="164"/>
      <c r="N53" s="164"/>
      <c r="O53" s="302"/>
      <c r="P53" s="189"/>
      <c r="Q53" s="189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</row>
    <row r="54" spans="1:33" s="2" customFormat="1" ht="29.25" customHeight="1">
      <c r="A54" s="267"/>
      <c r="B54" s="215"/>
      <c r="C54" s="181"/>
      <c r="D54" s="163"/>
      <c r="E54" s="189"/>
      <c r="F54" s="3" t="s">
        <v>117</v>
      </c>
      <c r="G54" s="8" t="s">
        <v>152</v>
      </c>
      <c r="H54" s="28"/>
      <c r="I54" s="184"/>
      <c r="J54" s="185"/>
      <c r="K54" s="185"/>
      <c r="L54" s="164"/>
      <c r="M54" s="164"/>
      <c r="N54" s="164"/>
      <c r="O54" s="302"/>
      <c r="P54" s="189"/>
      <c r="Q54" s="189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</row>
    <row r="55" spans="1:33" s="2" customFormat="1" ht="29.25" customHeight="1">
      <c r="A55" s="267"/>
      <c r="B55" s="215"/>
      <c r="C55" s="240" t="s">
        <v>10</v>
      </c>
      <c r="D55" s="189" t="s">
        <v>11</v>
      </c>
      <c r="E55" s="155"/>
      <c r="F55" s="3" t="s">
        <v>198</v>
      </c>
      <c r="G55" s="8" t="s">
        <v>84</v>
      </c>
      <c r="H55" s="28"/>
      <c r="I55" s="184"/>
      <c r="J55" s="185"/>
      <c r="K55" s="185"/>
      <c r="L55" s="164"/>
      <c r="M55" s="164"/>
      <c r="N55" s="164"/>
      <c r="O55" s="302"/>
      <c r="P55" s="189"/>
      <c r="Q55" s="189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</row>
    <row r="56" spans="1:33" s="2" customFormat="1" ht="29.25" customHeight="1">
      <c r="A56" s="267"/>
      <c r="B56" s="215"/>
      <c r="C56" s="240"/>
      <c r="D56" s="189"/>
      <c r="E56" s="163"/>
      <c r="F56" s="3" t="s">
        <v>113</v>
      </c>
      <c r="G56" s="8" t="s">
        <v>13</v>
      </c>
      <c r="H56" s="28"/>
      <c r="I56" s="184"/>
      <c r="J56" s="185"/>
      <c r="K56" s="185"/>
      <c r="L56" s="164"/>
      <c r="M56" s="164"/>
      <c r="N56" s="164"/>
      <c r="O56" s="302"/>
      <c r="P56" s="189"/>
      <c r="Q56" s="189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:33" s="2" customFormat="1" ht="29.25" customHeight="1">
      <c r="A57" s="267"/>
      <c r="B57" s="215"/>
      <c r="C57" s="240"/>
      <c r="D57" s="189"/>
      <c r="E57" s="156"/>
      <c r="F57" s="3" t="s">
        <v>112</v>
      </c>
      <c r="G57" s="8" t="s">
        <v>12</v>
      </c>
      <c r="H57" s="28"/>
      <c r="I57" s="176"/>
      <c r="J57" s="177"/>
      <c r="K57" s="177"/>
      <c r="L57" s="164"/>
      <c r="M57" s="164"/>
      <c r="N57" s="164"/>
      <c r="O57" s="302"/>
      <c r="P57" s="189"/>
      <c r="Q57" s="189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:33" s="2" customFormat="1" ht="22.5" customHeight="1">
      <c r="A58" s="267"/>
      <c r="B58" s="215"/>
      <c r="C58" s="180" t="s">
        <v>14</v>
      </c>
      <c r="D58" s="155" t="s">
        <v>15</v>
      </c>
      <c r="E58" s="155"/>
      <c r="F58" s="173"/>
      <c r="G58" s="174"/>
      <c r="H58" s="175"/>
      <c r="I58" s="123"/>
      <c r="J58" s="123"/>
      <c r="K58" s="121"/>
      <c r="L58" s="164"/>
      <c r="M58" s="164"/>
      <c r="N58" s="164"/>
      <c r="O58" s="302"/>
      <c r="P58" s="189"/>
      <c r="Q58" s="189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:33" s="2" customFormat="1" ht="22.5" customHeight="1">
      <c r="A59" s="267"/>
      <c r="B59" s="215"/>
      <c r="C59" s="183"/>
      <c r="D59" s="156"/>
      <c r="E59" s="156"/>
      <c r="F59" s="176"/>
      <c r="G59" s="177"/>
      <c r="H59" s="178"/>
      <c r="I59" s="123"/>
      <c r="J59" s="123"/>
      <c r="K59" s="121"/>
      <c r="L59" s="164"/>
      <c r="M59" s="164"/>
      <c r="N59" s="164"/>
      <c r="O59" s="302"/>
      <c r="P59" s="189"/>
      <c r="Q59" s="189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  <row r="60" spans="1:33" s="2" customFormat="1" ht="22.5">
      <c r="A60" s="267"/>
      <c r="B60" s="215"/>
      <c r="C60" s="274" t="s">
        <v>110</v>
      </c>
      <c r="D60" s="189" t="s">
        <v>276</v>
      </c>
      <c r="E60" s="272"/>
      <c r="F60" s="3" t="s">
        <v>118</v>
      </c>
      <c r="G60" s="8" t="s">
        <v>155</v>
      </c>
      <c r="H60" s="28"/>
      <c r="I60" s="123" t="s">
        <v>128</v>
      </c>
      <c r="J60" s="123"/>
      <c r="K60" s="121">
        <v>1</v>
      </c>
      <c r="L60" s="164"/>
      <c r="M60" s="164"/>
      <c r="N60" s="164"/>
      <c r="O60" s="302"/>
      <c r="P60" s="189"/>
      <c r="Q60" s="189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</row>
    <row r="61" spans="1:33" s="2" customFormat="1" ht="32.25" customHeight="1">
      <c r="A61" s="267"/>
      <c r="B61" s="216"/>
      <c r="C61" s="275"/>
      <c r="D61" s="189"/>
      <c r="E61" s="273"/>
      <c r="F61" s="3" t="s">
        <v>199</v>
      </c>
      <c r="G61" s="8"/>
      <c r="H61" s="28">
        <v>1</v>
      </c>
      <c r="I61" s="123"/>
      <c r="J61" s="123"/>
      <c r="K61" s="121"/>
      <c r="L61" s="164"/>
      <c r="M61" s="164"/>
      <c r="N61" s="164"/>
      <c r="O61" s="302"/>
      <c r="P61" s="189"/>
      <c r="Q61" s="189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</row>
    <row r="62" spans="1:33" s="46" customFormat="1">
      <c r="A62" s="277"/>
      <c r="B62" s="48" t="s">
        <v>80</v>
      </c>
      <c r="C62" s="48">
        <f>COUNTA(C50:C61)</f>
        <v>4</v>
      </c>
      <c r="D62" s="48"/>
      <c r="E62" s="48">
        <f>SUM(E50:E61)</f>
        <v>0</v>
      </c>
      <c r="F62" s="48">
        <f>COUNTA(F50:F61)</f>
        <v>10</v>
      </c>
      <c r="G62" s="48"/>
      <c r="H62" s="48">
        <f>SUM(H50:H61)</f>
        <v>1</v>
      </c>
      <c r="I62" s="48"/>
      <c r="J62" s="48">
        <f>SUM(J50:J61)</f>
        <v>1</v>
      </c>
      <c r="K62" s="48">
        <f>SUM(K50:K61)</f>
        <v>3</v>
      </c>
      <c r="L62" s="53">
        <f>COUNTA(L50:L61)</f>
        <v>1</v>
      </c>
      <c r="M62" s="53"/>
      <c r="N62" s="68"/>
      <c r="O62" s="49"/>
      <c r="P62" s="49"/>
      <c r="Q62" s="49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1:33" ht="43.5" customHeight="1">
      <c r="A63" s="266" t="s">
        <v>40</v>
      </c>
      <c r="B63" s="26" t="s">
        <v>190</v>
      </c>
      <c r="C63" s="180" t="s">
        <v>42</v>
      </c>
      <c r="D63" s="155" t="s">
        <v>43</v>
      </c>
      <c r="E63" s="155"/>
      <c r="F63" s="3" t="s">
        <v>191</v>
      </c>
      <c r="G63" s="153" t="s">
        <v>283</v>
      </c>
      <c r="H63" s="91">
        <v>1</v>
      </c>
      <c r="I63" s="231"/>
      <c r="J63" s="232"/>
      <c r="K63" s="233"/>
      <c r="L63" s="6" t="s">
        <v>194</v>
      </c>
      <c r="M63" s="104" t="s">
        <v>210</v>
      </c>
      <c r="N63" s="90"/>
      <c r="O63" s="298"/>
      <c r="P63" s="298"/>
      <c r="Q63" s="298"/>
    </row>
    <row r="64" spans="1:33" ht="30" customHeight="1">
      <c r="A64" s="267"/>
      <c r="B64" s="214" t="s">
        <v>45</v>
      </c>
      <c r="C64" s="181"/>
      <c r="D64" s="163"/>
      <c r="E64" s="163"/>
      <c r="F64" s="3" t="s">
        <v>192</v>
      </c>
      <c r="G64" s="8"/>
      <c r="H64" s="91">
        <v>1</v>
      </c>
      <c r="I64" s="234"/>
      <c r="J64" s="235"/>
      <c r="K64" s="236"/>
      <c r="L64" s="6" t="s">
        <v>119</v>
      </c>
      <c r="M64" s="28" t="s">
        <v>60</v>
      </c>
      <c r="N64" s="28"/>
      <c r="O64" s="298"/>
      <c r="P64" s="298"/>
      <c r="Q64" s="298"/>
    </row>
    <row r="65" spans="1:33" ht="30" customHeight="1">
      <c r="A65" s="267"/>
      <c r="B65" s="215"/>
      <c r="C65" s="183"/>
      <c r="D65" s="156"/>
      <c r="E65" s="156"/>
      <c r="F65" s="3" t="s">
        <v>193</v>
      </c>
      <c r="G65" s="8" t="s">
        <v>232</v>
      </c>
      <c r="H65" s="91"/>
      <c r="I65" s="237"/>
      <c r="J65" s="238"/>
      <c r="K65" s="239"/>
      <c r="L65" s="6" t="s">
        <v>234</v>
      </c>
      <c r="M65" s="109" t="s">
        <v>235</v>
      </c>
      <c r="N65" s="147">
        <v>1</v>
      </c>
      <c r="O65" s="298"/>
      <c r="P65" s="298"/>
      <c r="Q65" s="298"/>
    </row>
    <row r="66" spans="1:33" ht="34.5" customHeight="1">
      <c r="A66" s="267"/>
      <c r="B66" s="215"/>
      <c r="C66" s="27" t="s">
        <v>220</v>
      </c>
      <c r="D66" s="28" t="s">
        <v>219</v>
      </c>
      <c r="E66" s="90">
        <v>1</v>
      </c>
      <c r="F66" s="9"/>
      <c r="G66" s="10"/>
      <c r="H66" s="11"/>
      <c r="I66" s="123" t="s">
        <v>148</v>
      </c>
      <c r="J66" s="123">
        <v>1</v>
      </c>
      <c r="K66" s="126"/>
      <c r="L66" s="166"/>
      <c r="M66" s="167"/>
      <c r="N66" s="168"/>
      <c r="O66" s="298"/>
      <c r="P66" s="298"/>
      <c r="Q66" s="298"/>
    </row>
    <row r="67" spans="1:33">
      <c r="A67" s="267"/>
      <c r="B67" s="48" t="s">
        <v>80</v>
      </c>
      <c r="C67" s="48">
        <f>COUNTA(C63:C66)</f>
        <v>2</v>
      </c>
      <c r="D67" s="48"/>
      <c r="E67" s="48">
        <f>SUM(E63:E66)</f>
        <v>1</v>
      </c>
      <c r="F67" s="48">
        <f>COUNTA(F63:F66)</f>
        <v>3</v>
      </c>
      <c r="G67" s="50"/>
      <c r="H67" s="48">
        <f>SUM(H63:H66)</f>
        <v>2</v>
      </c>
      <c r="I67" s="50"/>
      <c r="J67" s="66">
        <f>SUM(J63:J66)</f>
        <v>1</v>
      </c>
      <c r="K67" s="50">
        <f>SUM(K63:K66)</f>
        <v>0</v>
      </c>
      <c r="L67" s="48">
        <f>COUNTA(L63:L66)</f>
        <v>3</v>
      </c>
      <c r="M67" s="48"/>
      <c r="N67" s="48">
        <f>SUM(N63:N66)</f>
        <v>1</v>
      </c>
      <c r="O67" s="49"/>
      <c r="P67" s="49">
        <f>SUM(P64:P66)</f>
        <v>0</v>
      </c>
      <c r="Q67" s="49">
        <f>SUM(Q63:Q66)</f>
        <v>0</v>
      </c>
    </row>
    <row r="68" spans="1:33" ht="34.5" customHeight="1">
      <c r="A68" s="267"/>
      <c r="B68" s="296" t="s">
        <v>195</v>
      </c>
      <c r="C68" s="180" t="s">
        <v>196</v>
      </c>
      <c r="D68" s="155" t="s">
        <v>236</v>
      </c>
      <c r="E68" s="268"/>
      <c r="F68" s="3" t="s">
        <v>200</v>
      </c>
      <c r="G68" s="28" t="s">
        <v>201</v>
      </c>
      <c r="H68" s="28"/>
      <c r="I68" s="231"/>
      <c r="J68" s="232"/>
      <c r="K68" s="233"/>
      <c r="L68" s="6" t="s">
        <v>49</v>
      </c>
      <c r="M68" s="30" t="s">
        <v>71</v>
      </c>
      <c r="N68" s="17"/>
      <c r="O68" s="285"/>
      <c r="P68" s="286"/>
      <c r="Q68" s="287"/>
    </row>
    <row r="69" spans="1:33" ht="34.5" customHeight="1">
      <c r="A69" s="267"/>
      <c r="B69" s="297"/>
      <c r="C69" s="183"/>
      <c r="D69" s="156"/>
      <c r="E69" s="269"/>
      <c r="F69" s="3" t="s">
        <v>202</v>
      </c>
      <c r="G69" s="28" t="s">
        <v>203</v>
      </c>
      <c r="H69" s="28"/>
      <c r="I69" s="234"/>
      <c r="J69" s="235"/>
      <c r="K69" s="236"/>
      <c r="L69" s="6" t="s">
        <v>121</v>
      </c>
      <c r="M69" s="30" t="s">
        <v>79</v>
      </c>
      <c r="N69" s="17"/>
      <c r="O69" s="288"/>
      <c r="P69" s="289"/>
      <c r="Q69" s="290"/>
    </row>
    <row r="70" spans="1:33" ht="38.25" customHeight="1">
      <c r="A70" s="267"/>
      <c r="B70" s="214" t="s">
        <v>275</v>
      </c>
      <c r="C70" s="180" t="s">
        <v>46</v>
      </c>
      <c r="D70" s="155" t="s">
        <v>197</v>
      </c>
      <c r="E70" s="268">
        <v>1</v>
      </c>
      <c r="F70" s="43"/>
      <c r="G70" s="44"/>
      <c r="H70" s="11"/>
      <c r="I70" s="234"/>
      <c r="J70" s="235"/>
      <c r="K70" s="236"/>
      <c r="L70" s="282" t="s">
        <v>50</v>
      </c>
      <c r="M70" s="155" t="s">
        <v>51</v>
      </c>
      <c r="N70" s="155"/>
      <c r="O70" s="123" t="s">
        <v>149</v>
      </c>
      <c r="P70" s="123">
        <v>1</v>
      </c>
      <c r="Q70" s="127"/>
    </row>
    <row r="71" spans="1:33" ht="38.25" customHeight="1">
      <c r="A71" s="267"/>
      <c r="B71" s="215"/>
      <c r="C71" s="183"/>
      <c r="D71" s="156"/>
      <c r="E71" s="269"/>
      <c r="F71" s="43"/>
      <c r="G71" s="44"/>
      <c r="H71" s="11"/>
      <c r="I71" s="234"/>
      <c r="J71" s="235"/>
      <c r="K71" s="236"/>
      <c r="L71" s="283"/>
      <c r="M71" s="156"/>
      <c r="N71" s="156"/>
      <c r="O71" s="106" t="s">
        <v>150</v>
      </c>
      <c r="P71" s="123">
        <v>1</v>
      </c>
      <c r="Q71" s="127"/>
    </row>
    <row r="72" spans="1:33" ht="38.25" customHeight="1">
      <c r="A72" s="267"/>
      <c r="B72" s="215"/>
      <c r="C72" s="180" t="s">
        <v>120</v>
      </c>
      <c r="D72" s="155" t="s">
        <v>265</v>
      </c>
      <c r="E72" s="268"/>
      <c r="F72" s="43"/>
      <c r="G72" s="44"/>
      <c r="H72" s="11"/>
      <c r="I72" s="234"/>
      <c r="J72" s="235"/>
      <c r="K72" s="236"/>
      <c r="L72" s="6" t="s">
        <v>205</v>
      </c>
      <c r="M72" s="30" t="s">
        <v>44</v>
      </c>
      <c r="N72" s="17"/>
      <c r="O72" s="173"/>
      <c r="P72" s="174"/>
      <c r="Q72" s="175"/>
    </row>
    <row r="73" spans="1:33" ht="36" customHeight="1">
      <c r="A73" s="267"/>
      <c r="B73" s="215"/>
      <c r="C73" s="181"/>
      <c r="D73" s="163"/>
      <c r="E73" s="284"/>
      <c r="F73" s="9"/>
      <c r="G73" s="10"/>
      <c r="H73" s="11"/>
      <c r="I73" s="234"/>
      <c r="J73" s="235"/>
      <c r="K73" s="236"/>
      <c r="L73" s="6" t="s">
        <v>47</v>
      </c>
      <c r="M73" s="30" t="s">
        <v>48</v>
      </c>
      <c r="N73" s="17"/>
      <c r="O73" s="184"/>
      <c r="P73" s="185"/>
      <c r="Q73" s="186"/>
    </row>
    <row r="74" spans="1:33" ht="36" customHeight="1">
      <c r="A74" s="267"/>
      <c r="B74" s="215"/>
      <c r="C74" s="181"/>
      <c r="D74" s="163"/>
      <c r="E74" s="284"/>
      <c r="F74" s="9"/>
      <c r="G74" s="10"/>
      <c r="H74" s="11"/>
      <c r="I74" s="234"/>
      <c r="J74" s="235"/>
      <c r="K74" s="236"/>
      <c r="L74" s="6" t="s">
        <v>207</v>
      </c>
      <c r="M74" s="151" t="s">
        <v>278</v>
      </c>
      <c r="N74" s="29">
        <v>1</v>
      </c>
      <c r="O74" s="184"/>
      <c r="P74" s="185"/>
      <c r="Q74" s="186"/>
    </row>
    <row r="75" spans="1:33">
      <c r="A75" s="267"/>
      <c r="B75" s="215"/>
      <c r="C75" s="181"/>
      <c r="D75" s="163"/>
      <c r="E75" s="284"/>
      <c r="F75" s="43"/>
      <c r="G75" s="44"/>
      <c r="H75" s="11"/>
      <c r="I75" s="234"/>
      <c r="J75" s="235"/>
      <c r="K75" s="236"/>
      <c r="L75" s="282" t="s">
        <v>208</v>
      </c>
      <c r="M75" s="155" t="s">
        <v>209</v>
      </c>
      <c r="N75" s="155"/>
      <c r="O75" s="184"/>
      <c r="P75" s="185"/>
      <c r="Q75" s="186"/>
    </row>
    <row r="76" spans="1:33">
      <c r="A76" s="267"/>
      <c r="B76" s="215"/>
      <c r="C76" s="181"/>
      <c r="D76" s="163"/>
      <c r="E76" s="284"/>
      <c r="F76" s="43"/>
      <c r="G76" s="44"/>
      <c r="H76" s="11"/>
      <c r="I76" s="234"/>
      <c r="J76" s="235"/>
      <c r="K76" s="236"/>
      <c r="L76" s="283"/>
      <c r="M76" s="156"/>
      <c r="N76" s="156"/>
      <c r="O76" s="184"/>
      <c r="P76" s="185"/>
      <c r="Q76" s="186"/>
    </row>
    <row r="77" spans="1:33" ht="33.75">
      <c r="A77" s="96"/>
      <c r="B77" s="215"/>
      <c r="C77" s="181"/>
      <c r="D77" s="163"/>
      <c r="E77" s="284"/>
      <c r="F77" s="43"/>
      <c r="G77" s="44"/>
      <c r="H77" s="11"/>
      <c r="I77" s="234"/>
      <c r="J77" s="235"/>
      <c r="K77" s="236"/>
      <c r="L77" s="57" t="s">
        <v>204</v>
      </c>
      <c r="M77" s="39" t="s">
        <v>225</v>
      </c>
      <c r="N77" s="39"/>
      <c r="O77" s="184"/>
      <c r="P77" s="185"/>
      <c r="Q77" s="186"/>
    </row>
    <row r="78" spans="1:33" ht="22.5">
      <c r="A78" s="96"/>
      <c r="B78" s="216"/>
      <c r="C78" s="183"/>
      <c r="D78" s="156"/>
      <c r="E78" s="269"/>
      <c r="F78" s="43"/>
      <c r="G78" s="44"/>
      <c r="H78" s="11"/>
      <c r="I78" s="237"/>
      <c r="J78" s="238"/>
      <c r="K78" s="239"/>
      <c r="L78" s="57" t="s">
        <v>41</v>
      </c>
      <c r="M78" s="39" t="s">
        <v>146</v>
      </c>
      <c r="N78" s="39"/>
      <c r="O78" s="176"/>
      <c r="P78" s="177"/>
      <c r="Q78" s="178"/>
    </row>
    <row r="79" spans="1:33" s="2" customFormat="1">
      <c r="A79" s="54"/>
      <c r="B79" s="48" t="s">
        <v>80</v>
      </c>
      <c r="C79" s="48">
        <f>COUNTA(C68:C76)</f>
        <v>3</v>
      </c>
      <c r="D79" s="18"/>
      <c r="E79" s="48">
        <f>SUM(E68:E75)</f>
        <v>1</v>
      </c>
      <c r="F79" s="48">
        <f>COUNTA(F68:F76)</f>
        <v>2</v>
      </c>
      <c r="G79" s="48"/>
      <c r="H79" s="50">
        <f>SUM(H68:H75)</f>
        <v>0</v>
      </c>
      <c r="I79" s="48"/>
      <c r="J79" s="50">
        <f>COUNTA(J68:J76)</f>
        <v>0</v>
      </c>
      <c r="K79" s="50">
        <f>COUNTA(K68:K76)</f>
        <v>0</v>
      </c>
      <c r="L79" s="48">
        <v>9</v>
      </c>
      <c r="M79" s="18"/>
      <c r="N79" s="48">
        <f>SUM(N68:N76)</f>
        <v>1</v>
      </c>
      <c r="O79" s="48"/>
      <c r="P79" s="48">
        <f>SUM(O70:Q78)</f>
        <v>2</v>
      </c>
      <c r="Q79" s="50">
        <f>SUM(Q70:Q75)</f>
        <v>0</v>
      </c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</row>
    <row r="80" spans="1:33" ht="66" customHeight="1">
      <c r="A80" s="32"/>
      <c r="B80" s="26" t="s">
        <v>105</v>
      </c>
      <c r="C80" s="31" t="s">
        <v>211</v>
      </c>
      <c r="D80" s="28" t="s">
        <v>160</v>
      </c>
      <c r="E80" s="28"/>
      <c r="F80" s="217"/>
      <c r="G80" s="218"/>
      <c r="H80" s="219"/>
      <c r="I80" s="231"/>
      <c r="J80" s="232"/>
      <c r="K80" s="233"/>
      <c r="L80" s="57" t="s">
        <v>226</v>
      </c>
      <c r="M80" s="103"/>
      <c r="N80" s="148">
        <v>1</v>
      </c>
      <c r="O80" s="97"/>
      <c r="P80" s="97"/>
      <c r="Q80" s="98"/>
    </row>
    <row r="81" spans="1:33" ht="27.75" customHeight="1">
      <c r="A81" s="150"/>
      <c r="B81" s="214" t="s">
        <v>273</v>
      </c>
      <c r="C81" s="27" t="s">
        <v>212</v>
      </c>
      <c r="D81" s="28" t="s">
        <v>56</v>
      </c>
      <c r="E81" s="28"/>
      <c r="F81" s="220"/>
      <c r="G81" s="221"/>
      <c r="H81" s="222"/>
      <c r="I81" s="234"/>
      <c r="J81" s="235"/>
      <c r="K81" s="236"/>
      <c r="L81" s="243"/>
      <c r="M81" s="243"/>
      <c r="N81" s="243"/>
      <c r="O81" s="99"/>
      <c r="P81" s="99"/>
      <c r="Q81" s="100"/>
    </row>
    <row r="82" spans="1:33" ht="36.75" customHeight="1">
      <c r="A82" s="150"/>
      <c r="B82" s="215"/>
      <c r="C82" s="27" t="s">
        <v>52</v>
      </c>
      <c r="D82" s="28" t="s">
        <v>53</v>
      </c>
      <c r="E82" s="28"/>
      <c r="F82" s="3" t="s">
        <v>87</v>
      </c>
      <c r="G82" s="28" t="s">
        <v>161</v>
      </c>
      <c r="H82" s="146">
        <v>1</v>
      </c>
      <c r="I82" s="234"/>
      <c r="J82" s="235"/>
      <c r="K82" s="236"/>
      <c r="L82" s="243"/>
      <c r="M82" s="243"/>
      <c r="N82" s="243"/>
      <c r="O82" s="99"/>
      <c r="P82" s="99"/>
      <c r="Q82" s="100"/>
    </row>
    <row r="83" spans="1:33" ht="30" customHeight="1">
      <c r="A83" s="150"/>
      <c r="B83" s="215"/>
      <c r="C83" s="27" t="s">
        <v>54</v>
      </c>
      <c r="D83" s="141" t="s">
        <v>267</v>
      </c>
      <c r="E83" s="145">
        <v>1</v>
      </c>
      <c r="F83" s="173"/>
      <c r="G83" s="174"/>
      <c r="H83" s="175"/>
      <c r="I83" s="234"/>
      <c r="J83" s="235"/>
      <c r="K83" s="236"/>
      <c r="L83" s="243"/>
      <c r="M83" s="243"/>
      <c r="N83" s="243"/>
      <c r="O83" s="99"/>
      <c r="P83" s="99"/>
      <c r="Q83" s="100"/>
    </row>
    <row r="84" spans="1:33" ht="36.75" customHeight="1">
      <c r="A84" s="150"/>
      <c r="B84" s="216"/>
      <c r="C84" s="31" t="s">
        <v>58</v>
      </c>
      <c r="D84" s="134" t="s">
        <v>261</v>
      </c>
      <c r="E84" s="105"/>
      <c r="F84" s="176"/>
      <c r="G84" s="177"/>
      <c r="H84" s="178"/>
      <c r="I84" s="237"/>
      <c r="J84" s="238"/>
      <c r="K84" s="239"/>
      <c r="L84" s="243"/>
      <c r="M84" s="243"/>
      <c r="N84" s="243"/>
      <c r="O84" s="101"/>
      <c r="P84" s="101"/>
      <c r="Q84" s="102"/>
    </row>
    <row r="85" spans="1:33" s="46" customFormat="1">
      <c r="A85" s="34"/>
      <c r="B85" s="47" t="s">
        <v>80</v>
      </c>
      <c r="C85" s="47">
        <f>COUNTA(C80:C84)</f>
        <v>5</v>
      </c>
      <c r="D85" s="48"/>
      <c r="E85" s="47">
        <f>SUM(E80:E84)</f>
        <v>1</v>
      </c>
      <c r="F85" s="47">
        <f>COUNTA(F82:F84)</f>
        <v>1</v>
      </c>
      <c r="G85" s="48"/>
      <c r="H85" s="47">
        <f>SUM(H80:H84)</f>
        <v>1</v>
      </c>
      <c r="I85" s="51"/>
      <c r="J85" s="50">
        <f>SUM(J80,J84)</f>
        <v>0</v>
      </c>
      <c r="K85" s="51"/>
      <c r="L85" s="47">
        <v>1</v>
      </c>
      <c r="M85" s="47"/>
      <c r="N85" s="48">
        <v>1</v>
      </c>
      <c r="O85" s="51"/>
      <c r="P85" s="51">
        <f>SUM(P80:P84)</f>
        <v>0</v>
      </c>
      <c r="Q85" s="50">
        <f>SUM(Q80:Q84)</f>
        <v>0</v>
      </c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</row>
    <row r="86" spans="1:33" ht="31.5" customHeight="1">
      <c r="A86" s="35"/>
      <c r="B86" s="263" t="s">
        <v>286</v>
      </c>
      <c r="C86" s="225"/>
      <c r="D86" s="226"/>
      <c r="E86" s="226"/>
      <c r="F86" s="226"/>
      <c r="G86" s="226"/>
      <c r="H86" s="226"/>
      <c r="I86" s="226"/>
      <c r="J86" s="226"/>
      <c r="K86" s="227"/>
      <c r="L86" s="20" t="s">
        <v>215</v>
      </c>
      <c r="M86" s="8"/>
      <c r="N86" s="148">
        <v>1</v>
      </c>
      <c r="O86" s="244"/>
      <c r="P86" s="245"/>
      <c r="Q86" s="246"/>
    </row>
    <row r="87" spans="1:33" ht="48.75" customHeight="1">
      <c r="A87" s="36"/>
      <c r="B87" s="264"/>
      <c r="C87" s="228"/>
      <c r="D87" s="229"/>
      <c r="E87" s="229"/>
      <c r="F87" s="229"/>
      <c r="G87" s="229"/>
      <c r="H87" s="229"/>
      <c r="I87" s="229"/>
      <c r="J87" s="229"/>
      <c r="K87" s="230"/>
      <c r="L87" s="20" t="s">
        <v>216</v>
      </c>
      <c r="M87" s="30"/>
      <c r="N87" s="149">
        <v>1</v>
      </c>
      <c r="O87" s="247"/>
      <c r="P87" s="248"/>
      <c r="Q87" s="249"/>
    </row>
    <row r="88" spans="1:33">
      <c r="A88" s="37"/>
      <c r="B88" s="15"/>
      <c r="C88" s="16"/>
      <c r="D88" s="14"/>
      <c r="E88" s="25">
        <f>SUM(E86:E87)</f>
        <v>0</v>
      </c>
      <c r="F88" s="18"/>
      <c r="G88" s="21"/>
      <c r="H88" s="38">
        <f>SUM(H86:H87)</f>
        <v>0</v>
      </c>
      <c r="I88" s="62"/>
      <c r="J88" s="62"/>
      <c r="K88" s="62"/>
      <c r="L88" s="69">
        <f>COUNTA(L86:L87)</f>
        <v>2</v>
      </c>
      <c r="M88" s="22"/>
      <c r="N88" s="23">
        <f>SUM(N86:N87)</f>
        <v>2</v>
      </c>
      <c r="O88" s="67"/>
      <c r="P88" s="67">
        <f>SUM(P86,P87)</f>
        <v>0</v>
      </c>
      <c r="Q88" s="67">
        <f>SUM(Q86,Q87)</f>
        <v>0</v>
      </c>
    </row>
    <row r="89" spans="1:33" ht="36.75" customHeight="1">
      <c r="A89" s="32"/>
      <c r="B89" s="261" t="s">
        <v>268</v>
      </c>
      <c r="C89" s="27" t="s">
        <v>57</v>
      </c>
      <c r="D89" s="17" t="s">
        <v>284</v>
      </c>
      <c r="E89" s="145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</row>
    <row r="90" spans="1:33" ht="36.75" customHeight="1">
      <c r="A90" s="33"/>
      <c r="B90" s="262"/>
      <c r="C90" s="27" t="s">
        <v>217</v>
      </c>
      <c r="D90" s="17" t="s">
        <v>55</v>
      </c>
      <c r="E90" s="45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</row>
    <row r="91" spans="1:33" s="46" customFormat="1">
      <c r="A91" s="34"/>
      <c r="B91" s="265" t="s">
        <v>80</v>
      </c>
      <c r="C91" s="48">
        <f>COUNTA(C89:C90)</f>
        <v>2</v>
      </c>
      <c r="D91" s="55"/>
      <c r="E91" s="47">
        <f>SUM(E89:E90)</f>
        <v>0</v>
      </c>
      <c r="F91" s="50">
        <f>COUNTA(F89:F89)</f>
        <v>0</v>
      </c>
      <c r="G91" s="48"/>
      <c r="H91" s="49">
        <f>SUM(H89:H89)</f>
        <v>0</v>
      </c>
      <c r="I91" s="49"/>
      <c r="J91" s="49"/>
      <c r="K91" s="49"/>
      <c r="L91" s="50">
        <f>COUNTA(L89:L89)</f>
        <v>0</v>
      </c>
      <c r="M91" s="48"/>
      <c r="N91" s="60">
        <f>SUM(N89:N89)</f>
        <v>0</v>
      </c>
      <c r="O91" s="49"/>
      <c r="P91" s="49">
        <f>SUM(P89)</f>
        <v>0</v>
      </c>
      <c r="Q91" s="49">
        <f>SUM(Q89)</f>
        <v>0</v>
      </c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</row>
    <row r="92" spans="1:33" ht="33.75" customHeight="1">
      <c r="A92" s="257" t="s">
        <v>59</v>
      </c>
      <c r="B92" s="223" t="s">
        <v>274</v>
      </c>
      <c r="C92" s="180" t="s">
        <v>227</v>
      </c>
      <c r="D92" s="169" t="s">
        <v>85</v>
      </c>
      <c r="E92" s="223"/>
      <c r="F92" s="244"/>
      <c r="G92" s="191"/>
      <c r="H92" s="192"/>
      <c r="I92" s="13"/>
      <c r="J92" s="13"/>
      <c r="K92" s="13"/>
      <c r="L92" s="241" t="s">
        <v>86</v>
      </c>
      <c r="M92" s="255" t="s">
        <v>279</v>
      </c>
      <c r="N92" s="250">
        <v>1</v>
      </c>
      <c r="O92" s="243"/>
      <c r="P92" s="243"/>
      <c r="Q92" s="243"/>
    </row>
    <row r="93" spans="1:33" ht="25.5" customHeight="1">
      <c r="A93" s="257"/>
      <c r="B93" s="224"/>
      <c r="C93" s="183"/>
      <c r="D93" s="170"/>
      <c r="E93" s="224"/>
      <c r="F93" s="258"/>
      <c r="G93" s="259"/>
      <c r="H93" s="260"/>
      <c r="I93" s="12"/>
      <c r="J93" s="12"/>
      <c r="K93" s="12"/>
      <c r="L93" s="242"/>
      <c r="M93" s="256"/>
      <c r="N93" s="251"/>
      <c r="O93" s="243"/>
      <c r="P93" s="243"/>
      <c r="Q93" s="243"/>
    </row>
    <row r="94" spans="1:33" s="56" customFormat="1">
      <c r="A94" s="257"/>
      <c r="B94" s="48" t="s">
        <v>80</v>
      </c>
      <c r="C94" s="48">
        <f>COUNTA(C92)</f>
        <v>1</v>
      </c>
      <c r="D94" s="48"/>
      <c r="E94" s="25">
        <f>SUM(E92:E92)</f>
        <v>0</v>
      </c>
      <c r="F94" s="50">
        <f>COUNTA(F92)</f>
        <v>0</v>
      </c>
      <c r="G94" s="48"/>
      <c r="H94" s="49">
        <f>SUM(H92:H92)</f>
        <v>0</v>
      </c>
      <c r="I94" s="49"/>
      <c r="J94" s="25">
        <f>SUM(J92:J93)</f>
        <v>0</v>
      </c>
      <c r="K94" s="49"/>
      <c r="L94" s="48">
        <f>COUNTA(L92:L93)</f>
        <v>1</v>
      </c>
      <c r="M94" s="47"/>
      <c r="N94" s="48">
        <f>SUM(N92:N92)</f>
        <v>1</v>
      </c>
      <c r="O94" s="49"/>
      <c r="P94" s="49">
        <f>SUM(P92:P93)</f>
        <v>0</v>
      </c>
      <c r="Q94" s="49">
        <f>SUM(Q92:Q93)</f>
        <v>0</v>
      </c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1:33" ht="38.25">
      <c r="A95" s="257"/>
      <c r="B95" s="142" t="s">
        <v>156</v>
      </c>
      <c r="C95" s="252"/>
      <c r="D95" s="253"/>
      <c r="E95" s="253"/>
      <c r="F95" s="253"/>
      <c r="G95" s="253"/>
      <c r="H95" s="254"/>
      <c r="I95" s="5"/>
      <c r="J95" s="5"/>
      <c r="K95" s="5"/>
      <c r="L95" s="19" t="s">
        <v>218</v>
      </c>
      <c r="M95" s="4" t="s">
        <v>280</v>
      </c>
      <c r="N95" s="94">
        <v>1</v>
      </c>
      <c r="O95" s="123" t="s">
        <v>151</v>
      </c>
      <c r="P95" s="128">
        <v>1</v>
      </c>
      <c r="Q95" s="126"/>
    </row>
    <row r="96" spans="1:33" s="56" customFormat="1">
      <c r="A96" s="257"/>
      <c r="B96" s="48" t="s">
        <v>80</v>
      </c>
      <c r="C96" s="48">
        <f>COUNTA(C95)</f>
        <v>0</v>
      </c>
      <c r="D96" s="48"/>
      <c r="E96" s="49">
        <f>SUM(E95:E95)</f>
        <v>0</v>
      </c>
      <c r="F96" s="50">
        <f>COUNTA(F95)</f>
        <v>0</v>
      </c>
      <c r="G96" s="48"/>
      <c r="H96" s="49">
        <f>SUM(H95:H95)</f>
        <v>0</v>
      </c>
      <c r="I96" s="49"/>
      <c r="J96" s="49"/>
      <c r="K96" s="49"/>
      <c r="L96" s="48">
        <f>COUNTA(L95)</f>
        <v>1</v>
      </c>
      <c r="M96" s="47"/>
      <c r="N96" s="48">
        <f>SUM(N95:N95)</f>
        <v>1</v>
      </c>
      <c r="O96" s="68"/>
      <c r="P96" s="93">
        <f>SUM(P95)</f>
        <v>1</v>
      </c>
      <c r="Q96" s="49">
        <f>SUM(Q95)</f>
        <v>0</v>
      </c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1:33" ht="38.25" customHeight="1">
      <c r="A97" s="257"/>
      <c r="B97" s="261" t="s">
        <v>269</v>
      </c>
      <c r="C97" s="58" t="s">
        <v>88</v>
      </c>
      <c r="D97" s="109" t="s">
        <v>237</v>
      </c>
      <c r="E97" s="45"/>
      <c r="F97" s="231"/>
      <c r="G97" s="232"/>
      <c r="H97" s="233"/>
      <c r="I97" s="189"/>
      <c r="J97" s="189"/>
      <c r="K97" s="189"/>
      <c r="L97" s="19" t="s">
        <v>63</v>
      </c>
      <c r="M97" s="28" t="s">
        <v>64</v>
      </c>
      <c r="N97" s="28"/>
      <c r="O97" s="189"/>
      <c r="P97" s="189"/>
      <c r="Q97" s="189"/>
    </row>
    <row r="98" spans="1:33" ht="38.25" customHeight="1">
      <c r="A98" s="257"/>
      <c r="B98" s="262"/>
      <c r="C98" s="58" t="s">
        <v>213</v>
      </c>
      <c r="D98" s="136" t="s">
        <v>262</v>
      </c>
      <c r="E98" s="45"/>
      <c r="F98" s="237"/>
      <c r="G98" s="238"/>
      <c r="H98" s="239"/>
      <c r="I98" s="189"/>
      <c r="J98" s="189"/>
      <c r="K98" s="189"/>
      <c r="L98" s="173"/>
      <c r="M98" s="174"/>
      <c r="N98" s="175"/>
      <c r="O98" s="189"/>
      <c r="P98" s="189"/>
      <c r="Q98" s="189"/>
    </row>
    <row r="99" spans="1:33" ht="35.25" customHeight="1">
      <c r="A99" s="257"/>
      <c r="B99" s="262"/>
      <c r="C99" s="240" t="s">
        <v>61</v>
      </c>
      <c r="D99" s="189" t="s">
        <v>162</v>
      </c>
      <c r="E99" s="189"/>
      <c r="F99" s="3" t="s">
        <v>90</v>
      </c>
      <c r="G99" s="28" t="s">
        <v>62</v>
      </c>
      <c r="H99" s="7"/>
      <c r="I99" s="189"/>
      <c r="J99" s="189"/>
      <c r="K99" s="189"/>
      <c r="L99" s="184"/>
      <c r="M99" s="185"/>
      <c r="N99" s="186"/>
      <c r="O99" s="189"/>
      <c r="P99" s="189"/>
      <c r="Q99" s="189"/>
    </row>
    <row r="100" spans="1:33" ht="36" customHeight="1">
      <c r="A100" s="257"/>
      <c r="B100" s="262"/>
      <c r="C100" s="183"/>
      <c r="D100" s="156"/>
      <c r="E100" s="156"/>
      <c r="F100" s="3" t="s">
        <v>65</v>
      </c>
      <c r="G100" s="28" t="s">
        <v>66</v>
      </c>
      <c r="H100" s="24"/>
      <c r="I100" s="189"/>
      <c r="J100" s="189"/>
      <c r="K100" s="189"/>
      <c r="L100" s="184"/>
      <c r="M100" s="185"/>
      <c r="N100" s="186"/>
      <c r="O100" s="189"/>
      <c r="P100" s="189"/>
      <c r="Q100" s="189"/>
    </row>
    <row r="101" spans="1:33" ht="33.75">
      <c r="A101" s="257"/>
      <c r="B101" s="262"/>
      <c r="C101" s="58" t="s">
        <v>89</v>
      </c>
      <c r="D101" s="92" t="s">
        <v>67</v>
      </c>
      <c r="E101" s="92"/>
      <c r="F101" s="3" t="s">
        <v>91</v>
      </c>
      <c r="G101" s="28" t="s">
        <v>214</v>
      </c>
      <c r="H101" s="95">
        <v>1</v>
      </c>
      <c r="I101" s="189"/>
      <c r="J101" s="189"/>
      <c r="K101" s="189"/>
      <c r="L101" s="176"/>
      <c r="M101" s="177"/>
      <c r="N101" s="178"/>
      <c r="O101" s="189"/>
      <c r="P101" s="189"/>
      <c r="Q101" s="189"/>
    </row>
    <row r="102" spans="1:33">
      <c r="A102" s="257"/>
      <c r="B102" s="48" t="s">
        <v>80</v>
      </c>
      <c r="C102" s="48">
        <f>COUNTA(C97:C101)</f>
        <v>4</v>
      </c>
      <c r="D102" s="48"/>
      <c r="E102" s="49">
        <f>SUM(E97:E101)</f>
        <v>0</v>
      </c>
      <c r="F102" s="48">
        <f>COUNTA(F97:F101)</f>
        <v>3</v>
      </c>
      <c r="G102" s="48"/>
      <c r="H102" s="47">
        <f>SUM(H97:H101)</f>
        <v>1</v>
      </c>
      <c r="I102" s="47"/>
      <c r="J102" s="47"/>
      <c r="K102" s="47"/>
      <c r="L102" s="48">
        <f>COUNTA(L97:L101)</f>
        <v>1</v>
      </c>
      <c r="M102" s="48"/>
      <c r="N102" s="50">
        <f>SUM(N97:N101)</f>
        <v>0</v>
      </c>
      <c r="O102" s="50"/>
      <c r="P102" s="50">
        <f>SUM(P97:P101)</f>
        <v>0</v>
      </c>
      <c r="Q102" s="50">
        <f>SUM(Q97:Q101)</f>
        <v>0</v>
      </c>
    </row>
    <row r="103" spans="1:33">
      <c r="A103" s="43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2"/>
      <c r="Q103" s="72"/>
    </row>
    <row r="104" spans="1:33" s="2" customFormat="1">
      <c r="A104" s="71"/>
      <c r="B104" s="48" t="s">
        <v>81</v>
      </c>
      <c r="C104" s="48">
        <f>C7+C25+C32+C49+C62+C67+C79+C85+C91+C94+C96+C102</f>
        <v>43</v>
      </c>
      <c r="D104" s="48"/>
      <c r="E104" s="48">
        <f>E7+E25+E32+E49+E62+E67+E79+E85+E91+E96+E102</f>
        <v>4</v>
      </c>
      <c r="F104" s="48">
        <f>F7+F25+F32+F49+F62+F67+F79+F85+F91+F96+F102</f>
        <v>36</v>
      </c>
      <c r="G104" s="48"/>
      <c r="H104" s="48">
        <f>H7+H25+H32+H49+H62+H67+H79+H85+H91+H96+H102</f>
        <v>7</v>
      </c>
      <c r="I104" s="48"/>
      <c r="J104" s="48">
        <f>J7+J25+J32+J49+J62+J67+J79+J85+J91+J96+J102</f>
        <v>15</v>
      </c>
      <c r="K104" s="48">
        <f>K7+K25+K32+K49+K62+K67+K79+K85+K91+K96+K102</f>
        <v>19</v>
      </c>
      <c r="L104" s="48">
        <f>L7+L25+L32+L49+L62+L67+L79+L85+L88+L91+L94+L96+L102</f>
        <v>28</v>
      </c>
      <c r="M104" s="48"/>
      <c r="N104" s="48">
        <f>N7+N25+N32+N49+N62+N67+N79+N85+N88+N91+N94+N96</f>
        <v>8</v>
      </c>
      <c r="O104" s="48"/>
      <c r="P104" s="48">
        <f>P7+P25+P32+P49+P62+P67+P79+P85+P91+P96+P102</f>
        <v>4</v>
      </c>
      <c r="Q104" s="48">
        <f>Q7+Q25+Q32+Q49+Q62+Q67+Q79+Q85+Q91+Q96+Q102</f>
        <v>5</v>
      </c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</row>
    <row r="106" spans="1:33" ht="63" customHeight="1">
      <c r="B106" s="74"/>
      <c r="C106" s="74"/>
    </row>
  </sheetData>
  <autoFilter ref="A2:Q102"/>
  <mergeCells count="170">
    <mergeCell ref="O68:Q69"/>
    <mergeCell ref="C33:C35"/>
    <mergeCell ref="E33:E35"/>
    <mergeCell ref="B4:B6"/>
    <mergeCell ref="F6:K6"/>
    <mergeCell ref="L3:Q6"/>
    <mergeCell ref="B33:B35"/>
    <mergeCell ref="B36:B48"/>
    <mergeCell ref="F28:H31"/>
    <mergeCell ref="B68:B69"/>
    <mergeCell ref="O63:Q66"/>
    <mergeCell ref="L36:L37"/>
    <mergeCell ref="F48:H48"/>
    <mergeCell ref="M36:M37"/>
    <mergeCell ref="I37:K37"/>
    <mergeCell ref="O50:Q61"/>
    <mergeCell ref="L10:N24"/>
    <mergeCell ref="I43:K43"/>
    <mergeCell ref="O8:Q24"/>
    <mergeCell ref="I11:K14"/>
    <mergeCell ref="B28:B31"/>
    <mergeCell ref="L30:M31"/>
    <mergeCell ref="N26:N31"/>
    <mergeCell ref="L26:L27"/>
    <mergeCell ref="L70:L71"/>
    <mergeCell ref="M70:M71"/>
    <mergeCell ref="N70:N71"/>
    <mergeCell ref="I53:K57"/>
    <mergeCell ref="L66:N66"/>
    <mergeCell ref="I68:K78"/>
    <mergeCell ref="C72:C78"/>
    <mergeCell ref="D72:D78"/>
    <mergeCell ref="E72:E78"/>
    <mergeCell ref="I63:K65"/>
    <mergeCell ref="D70:D71"/>
    <mergeCell ref="E70:E71"/>
    <mergeCell ref="C68:C69"/>
    <mergeCell ref="C50:C54"/>
    <mergeCell ref="D55:D57"/>
    <mergeCell ref="D50:D54"/>
    <mergeCell ref="E50:E54"/>
    <mergeCell ref="L51:N61"/>
    <mergeCell ref="F58:H59"/>
    <mergeCell ref="E55:E57"/>
    <mergeCell ref="D60:D61"/>
    <mergeCell ref="L75:L76"/>
    <mergeCell ref="M75:M76"/>
    <mergeCell ref="N75:N76"/>
    <mergeCell ref="A1:A2"/>
    <mergeCell ref="B1:Q1"/>
    <mergeCell ref="A3:A62"/>
    <mergeCell ref="C4:C5"/>
    <mergeCell ref="D4:D5"/>
    <mergeCell ref="E4:E5"/>
    <mergeCell ref="D8:D12"/>
    <mergeCell ref="E26:E27"/>
    <mergeCell ref="C8:C12"/>
    <mergeCell ref="B26:B27"/>
    <mergeCell ref="C26:C27"/>
    <mergeCell ref="D26:D27"/>
    <mergeCell ref="C36:C37"/>
    <mergeCell ref="F26:F27"/>
    <mergeCell ref="E8:E12"/>
    <mergeCell ref="B8:B9"/>
    <mergeCell ref="I4:I5"/>
    <mergeCell ref="J4:J5"/>
    <mergeCell ref="K4:K5"/>
    <mergeCell ref="E28:E30"/>
    <mergeCell ref="D28:D30"/>
    <mergeCell ref="C28:C30"/>
    <mergeCell ref="C16:C17"/>
    <mergeCell ref="D16:D17"/>
    <mergeCell ref="A63:A76"/>
    <mergeCell ref="C63:C65"/>
    <mergeCell ref="D63:D65"/>
    <mergeCell ref="E63:E65"/>
    <mergeCell ref="B64:B66"/>
    <mergeCell ref="D68:D69"/>
    <mergeCell ref="E68:E69"/>
    <mergeCell ref="E36:E37"/>
    <mergeCell ref="B50:B52"/>
    <mergeCell ref="D36:D37"/>
    <mergeCell ref="C55:C57"/>
    <mergeCell ref="B53:B61"/>
    <mergeCell ref="B70:B78"/>
    <mergeCell ref="C58:C59"/>
    <mergeCell ref="D58:D59"/>
    <mergeCell ref="E58:E59"/>
    <mergeCell ref="C70:C71"/>
    <mergeCell ref="E60:E61"/>
    <mergeCell ref="C60:C61"/>
    <mergeCell ref="A92:A102"/>
    <mergeCell ref="B92:B93"/>
    <mergeCell ref="F92:H93"/>
    <mergeCell ref="I89:K90"/>
    <mergeCell ref="B97:B101"/>
    <mergeCell ref="I97:K101"/>
    <mergeCell ref="B86:B87"/>
    <mergeCell ref="B89:B91"/>
    <mergeCell ref="F97:H98"/>
    <mergeCell ref="F89:H90"/>
    <mergeCell ref="B81:B84"/>
    <mergeCell ref="F80:H81"/>
    <mergeCell ref="F83:H84"/>
    <mergeCell ref="C92:C93"/>
    <mergeCell ref="D92:D93"/>
    <mergeCell ref="E92:E93"/>
    <mergeCell ref="C86:K87"/>
    <mergeCell ref="I80:K84"/>
    <mergeCell ref="O97:Q101"/>
    <mergeCell ref="C99:C100"/>
    <mergeCell ref="D99:D100"/>
    <mergeCell ref="E99:E100"/>
    <mergeCell ref="O89:Q90"/>
    <mergeCell ref="L89:N90"/>
    <mergeCell ref="L92:L93"/>
    <mergeCell ref="O92:Q93"/>
    <mergeCell ref="O86:Q87"/>
    <mergeCell ref="L98:N101"/>
    <mergeCell ref="N92:N93"/>
    <mergeCell ref="C95:H95"/>
    <mergeCell ref="M92:M93"/>
    <mergeCell ref="L81:N84"/>
    <mergeCell ref="H26:H27"/>
    <mergeCell ref="G26:G27"/>
    <mergeCell ref="O72:Q78"/>
    <mergeCell ref="O42:Q48"/>
    <mergeCell ref="C44:C45"/>
    <mergeCell ref="D44:D45"/>
    <mergeCell ref="E44:E45"/>
    <mergeCell ref="M26:M27"/>
    <mergeCell ref="O29:Q31"/>
    <mergeCell ref="F44:H45"/>
    <mergeCell ref="N36:N37"/>
    <mergeCell ref="O38:Q40"/>
    <mergeCell ref="L38:N48"/>
    <mergeCell ref="O33:Q35"/>
    <mergeCell ref="F38:F40"/>
    <mergeCell ref="G38:G40"/>
    <mergeCell ref="C38:C40"/>
    <mergeCell ref="D38:D40"/>
    <mergeCell ref="E38:E40"/>
    <mergeCell ref="H33:H35"/>
    <mergeCell ref="H38:H40"/>
    <mergeCell ref="C41:C42"/>
    <mergeCell ref="D41:D42"/>
    <mergeCell ref="F41:F42"/>
    <mergeCell ref="I23:I24"/>
    <mergeCell ref="J23:J24"/>
    <mergeCell ref="K23:K24"/>
    <mergeCell ref="I16:K17"/>
    <mergeCell ref="B10:B24"/>
    <mergeCell ref="C18:C22"/>
    <mergeCell ref="D18:D22"/>
    <mergeCell ref="E18:E22"/>
    <mergeCell ref="C23:C24"/>
    <mergeCell ref="D23:D24"/>
    <mergeCell ref="E23:E24"/>
    <mergeCell ref="F13:H24"/>
    <mergeCell ref="E16:E17"/>
    <mergeCell ref="G41:G42"/>
    <mergeCell ref="E41:E42"/>
    <mergeCell ref="H41:H42"/>
    <mergeCell ref="F33:F35"/>
    <mergeCell ref="G33:G35"/>
    <mergeCell ref="D33:D35"/>
    <mergeCell ref="I41:I42"/>
    <mergeCell ref="J41:J42"/>
    <mergeCell ref="K41:K42"/>
    <mergeCell ref="I40:K40"/>
  </mergeCells>
  <printOptions horizontalCentered="1"/>
  <pageMargins left="0.11811023622047245" right="0.11811023622047245" top="0.62992125984251968" bottom="0.27559055118110237" header="0.35433070866141736" footer="0.15748031496062992"/>
  <pageSetup paperSize="9" scale="56" fitToHeight="0" orientation="landscape" copies="7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32" max="16383" man="1"/>
    <brk id="62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nicololoredana</cp:lastModifiedBy>
  <cp:lastPrinted>2020-03-11T13:46:16Z</cp:lastPrinted>
  <dcterms:created xsi:type="dcterms:W3CDTF">2013-08-20T09:11:45Z</dcterms:created>
  <dcterms:modified xsi:type="dcterms:W3CDTF">2020-06-23T07:22:00Z</dcterms:modified>
</cp:coreProperties>
</file>